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2760" yWindow="32760" windowWidth="19320" windowHeight="9045"/>
  </bookViews>
  <sheets>
    <sheet name="2023" sheetId="11" r:id="rId1"/>
  </sheets>
  <definedNames>
    <definedName name="_Hlk127882778" localSheetId="0">'2023'!#REF!</definedName>
    <definedName name="Excel_BuiltIn_Print_Titles" localSheetId="0">'2023'!$10:$10</definedName>
    <definedName name="Z_96E2A35E_4A48_419F_9E38_8CEFA5D27C66_.wvu.PrintArea" localSheetId="0">'2023'!$B$6:$K$150</definedName>
    <definedName name="Z_96E2A35E_4A48_419F_9E38_8CEFA5D27C66_.wvu.PrintTitles" localSheetId="0">'2023'!$10:$10</definedName>
    <definedName name="Z_96E2A35E_4A48_419F_9E38_8CEFA5D27C66_.wvu.Rows" localSheetId="0">'2023'!#REF!</definedName>
    <definedName name="Z_ABBD498D_3D2F_4E62_985A_EF1DC4D9DC47_.wvu.PrintArea" localSheetId="0">'2023'!$B$6:$K$150</definedName>
    <definedName name="Z_ABBD498D_3D2F_4E62_985A_EF1DC4D9DC47_.wvu.PrintTitles" localSheetId="0">'2023'!$10:$10</definedName>
    <definedName name="Z_ABBD498D_3D2F_4E62_985A_EF1DC4D9DC47_.wvu.Rows" localSheetId="0">'2023'!#REF!</definedName>
    <definedName name="Z_E02D48B6_D0D9_4E6E_B70D_8E13580A6528_.wvu.PrintArea" localSheetId="0">'2023'!$B$6:$K$150</definedName>
    <definedName name="Z_E02D48B6_D0D9_4E6E_B70D_8E13580A6528_.wvu.PrintTitles" localSheetId="0">'2023'!$10:$10</definedName>
    <definedName name="Z_E02D48B6_D0D9_4E6E_B70D_8E13580A6528_.wvu.Rows" localSheetId="0">'2023'!#REF!</definedName>
    <definedName name="_xlnm.Print_Titles" localSheetId="0">'2023'!$10:$13</definedName>
    <definedName name="_xlnm.Print_Area" localSheetId="0">'2023'!$A$1:$K$156</definedName>
  </definedNames>
  <calcPr calcId="125725"/>
</workbook>
</file>

<file path=xl/calcChain.xml><?xml version="1.0" encoding="utf-8"?>
<calcChain xmlns="http://schemas.openxmlformats.org/spreadsheetml/2006/main">
  <c r="I21" i="11"/>
  <c r="H28"/>
  <c r="H27"/>
  <c r="H26"/>
  <c r="J26"/>
  <c r="K26"/>
  <c r="J27"/>
  <c r="K27"/>
  <c r="I26"/>
  <c r="I27"/>
  <c r="H25"/>
  <c r="K24"/>
  <c r="K23" s="1"/>
  <c r="K21" s="1"/>
  <c r="J24"/>
  <c r="I24"/>
  <c r="H24" s="1"/>
  <c r="J23"/>
  <c r="J21" s="1"/>
  <c r="H20"/>
  <c r="K19"/>
  <c r="J19"/>
  <c r="J18" s="1"/>
  <c r="I19"/>
  <c r="K18"/>
  <c r="I18"/>
  <c r="H17"/>
  <c r="K16"/>
  <c r="K15" s="1"/>
  <c r="J16"/>
  <c r="I16"/>
  <c r="J15"/>
  <c r="H30"/>
  <c r="H33"/>
  <c r="H35"/>
  <c r="H38"/>
  <c r="H40"/>
  <c r="H43"/>
  <c r="H44"/>
  <c r="H45"/>
  <c r="H46"/>
  <c r="H47"/>
  <c r="H48"/>
  <c r="H49"/>
  <c r="H51"/>
  <c r="H54"/>
  <c r="H55"/>
  <c r="H57"/>
  <c r="H60"/>
  <c r="H62"/>
  <c r="H65"/>
  <c r="H67"/>
  <c r="H70"/>
  <c r="H72"/>
  <c r="H75"/>
  <c r="H78"/>
  <c r="H79"/>
  <c r="H81"/>
  <c r="H84"/>
  <c r="H85"/>
  <c r="H87"/>
  <c r="H90"/>
  <c r="H92"/>
  <c r="H95"/>
  <c r="H96"/>
  <c r="H97"/>
  <c r="H101"/>
  <c r="H102"/>
  <c r="H103"/>
  <c r="H104"/>
  <c r="H105"/>
  <c r="H106"/>
  <c r="H107"/>
  <c r="H109"/>
  <c r="H112"/>
  <c r="H114"/>
  <c r="H117"/>
  <c r="H119"/>
  <c r="H122"/>
  <c r="H124"/>
  <c r="H127"/>
  <c r="H129"/>
  <c r="H132"/>
  <c r="H133"/>
  <c r="H135"/>
  <c r="H136"/>
  <c r="H138"/>
  <c r="H140"/>
  <c r="H143"/>
  <c r="H147"/>
  <c r="H150"/>
  <c r="J123"/>
  <c r="K123"/>
  <c r="I37"/>
  <c r="H37" s="1"/>
  <c r="J53"/>
  <c r="J50" s="1"/>
  <c r="K53"/>
  <c r="I53"/>
  <c r="H53" s="1"/>
  <c r="K50"/>
  <c r="I77"/>
  <c r="I42"/>
  <c r="K100"/>
  <c r="K99" s="1"/>
  <c r="J100"/>
  <c r="J99" s="1"/>
  <c r="I100"/>
  <c r="I98" s="1"/>
  <c r="J98"/>
  <c r="J149"/>
  <c r="K149"/>
  <c r="I149"/>
  <c r="H149" s="1"/>
  <c r="J11"/>
  <c r="K11" s="1"/>
  <c r="K29"/>
  <c r="K30"/>
  <c r="K31"/>
  <c r="I32"/>
  <c r="I31" s="1"/>
  <c r="J32"/>
  <c r="J29" s="1"/>
  <c r="I34"/>
  <c r="J34"/>
  <c r="K34"/>
  <c r="K35"/>
  <c r="I36"/>
  <c r="J36"/>
  <c r="K36"/>
  <c r="K40"/>
  <c r="J42"/>
  <c r="J39" s="1"/>
  <c r="K42"/>
  <c r="K39" s="1"/>
  <c r="K51"/>
  <c r="J56"/>
  <c r="K56"/>
  <c r="I59"/>
  <c r="I56" s="1"/>
  <c r="H56" s="1"/>
  <c r="J59"/>
  <c r="J58" s="1"/>
  <c r="K59"/>
  <c r="K58" s="1"/>
  <c r="J61"/>
  <c r="K61"/>
  <c r="I64"/>
  <c r="I61" s="1"/>
  <c r="H61" s="1"/>
  <c r="J64"/>
  <c r="J63" s="1"/>
  <c r="K64"/>
  <c r="K63" s="1"/>
  <c r="K67"/>
  <c r="I69"/>
  <c r="I66" s="1"/>
  <c r="J69"/>
  <c r="J66" s="1"/>
  <c r="K69"/>
  <c r="K66" s="1"/>
  <c r="K72"/>
  <c r="I74"/>
  <c r="I73" s="1"/>
  <c r="H73" s="1"/>
  <c r="J74"/>
  <c r="K74"/>
  <c r="J77"/>
  <c r="J76" s="1"/>
  <c r="K77"/>
  <c r="K76" s="1"/>
  <c r="K71" s="1"/>
  <c r="K81"/>
  <c r="I83"/>
  <c r="I82" s="1"/>
  <c r="J83"/>
  <c r="J82" s="1"/>
  <c r="J80" s="1"/>
  <c r="K83"/>
  <c r="K82" s="1"/>
  <c r="K80" s="1"/>
  <c r="K86"/>
  <c r="K87"/>
  <c r="K88"/>
  <c r="I89"/>
  <c r="I86" s="1"/>
  <c r="J89"/>
  <c r="J86" s="1"/>
  <c r="I94"/>
  <c r="I91" s="1"/>
  <c r="J94"/>
  <c r="J91" s="1"/>
  <c r="K94"/>
  <c r="K91" s="1"/>
  <c r="I108"/>
  <c r="J108"/>
  <c r="K108"/>
  <c r="I111"/>
  <c r="I110" s="1"/>
  <c r="J111"/>
  <c r="J110" s="1"/>
  <c r="K111"/>
  <c r="K110" s="1"/>
  <c r="K114"/>
  <c r="I116"/>
  <c r="I115" s="1"/>
  <c r="J116"/>
  <c r="J113" s="1"/>
  <c r="K116"/>
  <c r="K113" s="1"/>
  <c r="J118"/>
  <c r="K118"/>
  <c r="K119"/>
  <c r="I121"/>
  <c r="H121" s="1"/>
  <c r="K124"/>
  <c r="I126"/>
  <c r="I125" s="1"/>
  <c r="H125" s="1"/>
  <c r="J126"/>
  <c r="K126"/>
  <c r="I131"/>
  <c r="I130" s="1"/>
  <c r="I128" s="1"/>
  <c r="J131"/>
  <c r="J130" s="1"/>
  <c r="K131"/>
  <c r="K130" s="1"/>
  <c r="K128" s="1"/>
  <c r="J134"/>
  <c r="K134"/>
  <c r="I137"/>
  <c r="H137" s="1"/>
  <c r="I142"/>
  <c r="I141" s="1"/>
  <c r="J142"/>
  <c r="J141" s="1"/>
  <c r="J139" s="1"/>
  <c r="K142"/>
  <c r="K141" s="1"/>
  <c r="K139" s="1"/>
  <c r="I146"/>
  <c r="I145" s="1"/>
  <c r="J146"/>
  <c r="J145" s="1"/>
  <c r="K146"/>
  <c r="K145" s="1"/>
  <c r="J148"/>
  <c r="K148"/>
  <c r="J88"/>
  <c r="J68"/>
  <c r="I63"/>
  <c r="H63" s="1"/>
  <c r="I50"/>
  <c r="H50" s="1"/>
  <c r="J115"/>
  <c r="K68"/>
  <c r="J41"/>
  <c r="J31"/>
  <c r="J52"/>
  <c r="I148"/>
  <c r="K52"/>
  <c r="I41"/>
  <c r="K41"/>
  <c r="I39"/>
  <c r="H39" s="1"/>
  <c r="H18" l="1"/>
  <c r="H16"/>
  <c r="K14"/>
  <c r="H19"/>
  <c r="I23"/>
  <c r="H23" s="1"/>
  <c r="H41"/>
  <c r="H148"/>
  <c r="H145"/>
  <c r="I15"/>
  <c r="J14"/>
  <c r="H110"/>
  <c r="H91"/>
  <c r="H86"/>
  <c r="H82"/>
  <c r="H115"/>
  <c r="H66"/>
  <c r="H36"/>
  <c r="H34"/>
  <c r="H31"/>
  <c r="H42"/>
  <c r="H141"/>
  <c r="H108"/>
  <c r="H98"/>
  <c r="H77"/>
  <c r="I120"/>
  <c r="H120" s="1"/>
  <c r="H146"/>
  <c r="H142"/>
  <c r="H130"/>
  <c r="H126"/>
  <c r="H116"/>
  <c r="H100"/>
  <c r="H94"/>
  <c r="H74"/>
  <c r="H64"/>
  <c r="H32"/>
  <c r="H131"/>
  <c r="H111"/>
  <c r="H89"/>
  <c r="H83"/>
  <c r="H69"/>
  <c r="H59"/>
  <c r="I68"/>
  <c r="H68" s="1"/>
  <c r="I88"/>
  <c r="H88" s="1"/>
  <c r="I52"/>
  <c r="H52" s="1"/>
  <c r="I113"/>
  <c r="H113" s="1"/>
  <c r="I123"/>
  <c r="H123" s="1"/>
  <c r="K144"/>
  <c r="K115"/>
  <c r="I134"/>
  <c r="H134" s="1"/>
  <c r="I76"/>
  <c r="H76" s="1"/>
  <c r="I139"/>
  <c r="H139" s="1"/>
  <c r="I144"/>
  <c r="J144"/>
  <c r="K98"/>
  <c r="I99"/>
  <c r="H99" s="1"/>
  <c r="I93"/>
  <c r="I118"/>
  <c r="H118" s="1"/>
  <c r="I29"/>
  <c r="J128"/>
  <c r="H128" s="1"/>
  <c r="J71"/>
  <c r="I80"/>
  <c r="H80" s="1"/>
  <c r="K93"/>
  <c r="I58"/>
  <c r="H58" s="1"/>
  <c r="J93"/>
  <c r="J151" l="1"/>
  <c r="K151"/>
  <c r="H21"/>
  <c r="H15"/>
  <c r="I14"/>
  <c r="I71"/>
  <c r="H71" s="1"/>
  <c r="H93"/>
  <c r="H144"/>
  <c r="H29"/>
  <c r="H14" l="1"/>
  <c r="H151" s="1"/>
  <c r="I151"/>
  <c r="L151" s="1"/>
</calcChain>
</file>

<file path=xl/sharedStrings.xml><?xml version="1.0" encoding="utf-8"?>
<sst xmlns="http://schemas.openxmlformats.org/spreadsheetml/2006/main" count="367" uniqueCount="210">
  <si>
    <t>Загальний фонд</t>
  </si>
  <si>
    <t>Спеціальний фонд</t>
  </si>
  <si>
    <t>у тому числі:</t>
  </si>
  <si>
    <t>1090</t>
  </si>
  <si>
    <t>1010</t>
  </si>
  <si>
    <t>0810</t>
  </si>
  <si>
    <t>0921</t>
  </si>
  <si>
    <t>грн.</t>
  </si>
  <si>
    <t>0210000</t>
  </si>
  <si>
    <t>3242</t>
  </si>
  <si>
    <t>Інші заходи у сфері соціального захисту і соціального забезпечення</t>
  </si>
  <si>
    <t>Виконавчий комітет Межівської селищної ради</t>
  </si>
  <si>
    <t>3210</t>
  </si>
  <si>
    <t>1050</t>
  </si>
  <si>
    <t>Організація та проведення громадських робіт</t>
  </si>
  <si>
    <t>4082</t>
  </si>
  <si>
    <t>0829</t>
  </si>
  <si>
    <t>Інші заходи в галузі культури і мистецтва</t>
  </si>
  <si>
    <t>0216020</t>
  </si>
  <si>
    <t>6020</t>
  </si>
  <si>
    <t>0620</t>
  </si>
  <si>
    <t xml:space="preserve">Забезпечення функціонування підприємств, установ та організацій, що виробляють, виконують та/або надають житлово-комунальні послуги </t>
  </si>
  <si>
    <t>0216040</t>
  </si>
  <si>
    <t>6040</t>
  </si>
  <si>
    <t>Заходи, пов’язані з поліпшенням питної води</t>
  </si>
  <si>
    <t>6030</t>
  </si>
  <si>
    <t>Організація  благоустрою населених пунктів</t>
  </si>
  <si>
    <t>ВСЬОГО</t>
  </si>
  <si>
    <t>0611010</t>
  </si>
  <si>
    <t>0910</t>
  </si>
  <si>
    <t>Надання дошкільної освіти</t>
  </si>
  <si>
    <t>1070</t>
  </si>
  <si>
    <t>1010000</t>
  </si>
  <si>
    <t>1014082</t>
  </si>
  <si>
    <t>8340</t>
  </si>
  <si>
    <t>0540</t>
  </si>
  <si>
    <t>Природоохоронні заходи за рахунок цільових фондів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</si>
  <si>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</si>
  <si>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</si>
  <si>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</si>
  <si>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</si>
  <si>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 xml:space="preserve"> 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</si>
  <si>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</si>
  <si>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</si>
  <si>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Код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</si>
  <si>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</si>
  <si>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місцевої/регіональної програми</t>
  </si>
  <si>
    <t>Усього</t>
  </si>
  <si>
    <t>усього</t>
  </si>
  <si>
    <t>у тому числі бюджет розвитку</t>
  </si>
  <si>
    <t>Найменування головного розпорядника коштів місцевого бюджету/відповідального виконавця, найменування бюджетної програми  згідно з Типовою програмною класифікацією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</si>
  <si>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</si>
  <si>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Дата і номер документа, яким затверджено місцеву регіональну програму</t>
  </si>
  <si>
    <t>2010</t>
  </si>
  <si>
    <t>Багатопрофільна стаціонарна медична допомога населенню</t>
  </si>
  <si>
    <t>0731</t>
  </si>
  <si>
    <t>0212010</t>
  </si>
  <si>
    <t>1510000</t>
  </si>
  <si>
    <t>1513210</t>
  </si>
  <si>
    <t>1516030</t>
  </si>
  <si>
    <t>1518340</t>
  </si>
  <si>
    <t>3241</t>
  </si>
  <si>
    <t>Забезпечення діяльності інших закладів у сфері соціального захисту і соціального забезпечення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</si>
  <si>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</si>
  <si>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0611021</t>
  </si>
  <si>
    <t>1021</t>
  </si>
  <si>
    <t>3032</t>
  </si>
  <si>
    <t>Надання пільг окремим категоріям громадян з оплати послуг зв'язку</t>
  </si>
  <si>
    <t>3035</t>
  </si>
  <si>
    <t>Компенсаційні виплати за пільговий проїзд окремих категорій громадян на залізничному транспорті</t>
  </si>
  <si>
    <t>0611142</t>
  </si>
  <si>
    <t>1142</t>
  </si>
  <si>
    <t>0990</t>
  </si>
  <si>
    <t>Інші програми та заходи у сфері освіти</t>
  </si>
  <si>
    <t>0611070</t>
  </si>
  <si>
    <t>0960</t>
  </si>
  <si>
    <t>Надання позашкільної освіти закладами позашкільної освіти, заходи із позашкільної роботи з дітьми</t>
  </si>
  <si>
    <t>0611141</t>
  </si>
  <si>
    <t>1141</t>
  </si>
  <si>
    <t>Забезпечення діяльності інших закладів у сфері освіти</t>
  </si>
  <si>
    <t>0611151</t>
  </si>
  <si>
    <t>1151</t>
  </si>
  <si>
    <t>0615031</t>
  </si>
  <si>
    <t>5031</t>
  </si>
  <si>
    <t>Утримання та навчально-тренувальна робота комунальних дитячо-юнацьких спортивних шкіл</t>
  </si>
  <si>
    <t>3160</t>
  </si>
  <si>
    <t>0611160</t>
  </si>
  <si>
    <t>1160</t>
  </si>
  <si>
    <t>Забезпечення діяльності  центрів професійного розвитку педагогічних працівників</t>
  </si>
  <si>
    <t>3050</t>
  </si>
  <si>
    <t>Пільгове медичне  обслуговування осіб, які постраждали внаслідок Чорнобильської катастрофи</t>
  </si>
  <si>
    <t>Відділ будівництва, архітектури, благоустрою та житлово-комунального господарства Межівської селищної ради</t>
  </si>
  <si>
    <t>Відділ будівництва, архітектури, благоустрою та житлово-комунального господарстваМежівської селищної ради</t>
  </si>
  <si>
    <t>0380</t>
  </si>
  <si>
    <t>0218220</t>
  </si>
  <si>
    <t>8220</t>
  </si>
  <si>
    <t>Заходи та роботи з мобілізаційної підготовки місцевого значення</t>
  </si>
  <si>
    <t>Відділ культури  Межівської селищної ради</t>
  </si>
  <si>
    <t>Відділ будівництва, архітектури, благоустрою та житлово-комунального господарства Межівської  селищної ради</t>
  </si>
  <si>
    <t>Відділ освіти, молоді та спорту  Межівської селищної ради</t>
  </si>
  <si>
    <t>0810000</t>
  </si>
  <si>
    <t>Відділ з питань соціального захисту  населення Межівської селищної ради</t>
  </si>
  <si>
    <t>0813160</t>
  </si>
  <si>
    <t>0813032</t>
  </si>
  <si>
    <t>0813035</t>
  </si>
  <si>
    <t>0813050</t>
  </si>
  <si>
    <t>0813242</t>
  </si>
  <si>
    <t>0218110</t>
  </si>
  <si>
    <t>8110</t>
  </si>
  <si>
    <t>0320</t>
  </si>
  <si>
    <t>Заходи із запобігання та ліквідації надзвичайних ситуацій внаслідок стихійного лиха</t>
  </si>
  <si>
    <t>0456</t>
  </si>
  <si>
    <t>0217461</t>
  </si>
  <si>
    <t>0453700000</t>
  </si>
  <si>
    <t>1516013</t>
  </si>
  <si>
    <t>6013</t>
  </si>
  <si>
    <t>Забезпечення діяльності водопровідно-каналізаційного господарства</t>
  </si>
  <si>
    <t>(код бюджету)</t>
  </si>
  <si>
    <t xml:space="preserve">Додаток 6                                                                       </t>
  </si>
  <si>
    <t>1517461</t>
  </si>
  <si>
    <t>0217363</t>
  </si>
  <si>
    <t>7363</t>
  </si>
  <si>
    <t>0490</t>
  </si>
  <si>
    <t>Виконання інвестиційних проектів в рамках здійснення заходів щодо соціально-економічного розвитку окремих територій</t>
  </si>
  <si>
    <t>0610000</t>
  </si>
  <si>
    <t>0615062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</si>
  <si>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</si>
  <si>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</si>
  <si>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Надання загальної середньої освіти  закладами загальної середньої освіти за рахунок коштів місцевого бюджету</t>
  </si>
  <si>
    <t>1500000</t>
  </si>
  <si>
    <t>0800000</t>
  </si>
  <si>
    <t>1000000</t>
  </si>
  <si>
    <t>0200000</t>
  </si>
  <si>
    <t>0600000</t>
  </si>
  <si>
    <t>0813241</t>
  </si>
  <si>
    <t xml:space="preserve">Погашення кредиторської заборгованості </t>
  </si>
  <si>
    <t>0910000</t>
  </si>
  <si>
    <t>Служба у справах дітей Межівської селищної ради</t>
  </si>
  <si>
    <t>0913112</t>
  </si>
  <si>
    <t>3112</t>
  </si>
  <si>
    <t>1040</t>
  </si>
  <si>
    <t>Заходи державної політики з питань дітей та їх соціального захисту</t>
  </si>
  <si>
    <t>0900000</t>
  </si>
  <si>
    <t>0210180</t>
  </si>
  <si>
    <t>0180</t>
  </si>
  <si>
    <t>Інша діяльність у сфері державного управління</t>
  </si>
  <si>
    <t>0133</t>
  </si>
  <si>
    <t>0218230</t>
  </si>
  <si>
    <t>Інші заходи громадського порядку та безпеки</t>
  </si>
  <si>
    <t>1511010</t>
  </si>
  <si>
    <t>1510180</t>
  </si>
  <si>
    <t>Селищна Програма енергозбереження та енергоефективності Межівської селищної територіальної громади на 2023-2025 роки</t>
  </si>
  <si>
    <t>_______________________________</t>
  </si>
  <si>
    <t>Секретар ради</t>
  </si>
  <si>
    <t>Любов МАКСІМКІНА</t>
  </si>
  <si>
    <t>Забезпечення діяльності інклюзивно-ресурсних центрів за рахунок коштів місцевого бюджету</t>
  </si>
  <si>
    <t>Розподіл витрат бюджету Межівської селищної територіальної громади на реалізацію місцевих/регіональних програм у 2024 році</t>
  </si>
  <si>
    <t>Селищна комплексна Програма розвитку освіти Межівської селищної територіальної громади на 2024-2026 роки</t>
  </si>
  <si>
    <t xml:space="preserve">Програма  фінансової підтримки та розвитку комунального некомерційного підприємства «Центральна лікарня» Межівської селищної ради на  2023 – 2025 роки </t>
  </si>
  <si>
    <t xml:space="preserve">Програма  фінансової підтримки та розвитку комунального некомерційного підприємства «Центр первинної медико-санітарної допомоги» Межівської селищної ради на  2022 – 2024 роки </t>
  </si>
  <si>
    <t>Селищна цільова Програма цивільного захисту населення від надзвичайних ситуацій на території Межівської  селищної територіальної громади на 2022-2024 роки</t>
  </si>
  <si>
    <t>від 30.11.2022 № 1369 -21/VІIІ</t>
  </si>
  <si>
    <t xml:space="preserve">Селищна програма з інфекційного  контролю в комунальному некомерційному підприємстві «Центр первинної медико-санітарної допомоги» Межівської селищної ради» на  2022 – 2024 роки 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</si>
  <si>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</si>
  <si>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</si>
  <si>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</si>
  <si>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1011080</t>
  </si>
  <si>
    <t>1080</t>
  </si>
  <si>
    <t>Надання спеціалізованої освіти мистецькими школами</t>
  </si>
  <si>
    <t xml:space="preserve">погашення кредиторської заборгованості </t>
  </si>
  <si>
    <t>Селищна Програма фінансового забезпечення виконання депутатських повноважень депутатами Межівської селищної ради на 2024-2026 роки</t>
  </si>
  <si>
    <t xml:space="preserve">Селищна Програма зайнятості населення Межівської селищної територіальної громади на 2024-2026 роки </t>
  </si>
  <si>
    <t xml:space="preserve">Селищна Програма благоустрою та розвитку населених пунктів Межівської селищної територіальної громади на 2024-2026 роки </t>
  </si>
  <si>
    <r>
      <t xml:space="preserve">Селищна Програма </t>
    </r>
    <r>
      <rPr>
        <b/>
        <sz val="16"/>
        <color rgb="FF000000"/>
        <rFont val="Times New Roman"/>
        <family val="1"/>
        <charset val="204"/>
      </rPr>
      <t xml:space="preserve">охорони навколишнього природного середовища Межівської селищної територіальної громади на </t>
    </r>
    <r>
      <rPr>
        <b/>
        <sz val="16"/>
        <rFont val="Times New Roman"/>
        <family val="1"/>
        <charset val="204"/>
      </rPr>
      <t>2024</t>
    </r>
    <r>
      <rPr>
        <b/>
        <sz val="16"/>
        <color rgb="FF000000"/>
        <rFont val="Times New Roman"/>
        <family val="1"/>
        <charset val="204"/>
      </rPr>
      <t>-</t>
    </r>
    <r>
      <rPr>
        <b/>
        <sz val="16"/>
        <rFont val="Times New Roman"/>
        <family val="1"/>
        <charset val="204"/>
      </rPr>
      <t xml:space="preserve">2026 роки </t>
    </r>
  </si>
  <si>
    <t xml:space="preserve">Селищна Програма розвитку фізичної культури та спорту в Межівській селищній територіальній громаді на 2024-2026 роки </t>
  </si>
  <si>
    <t xml:space="preserve">Селищна Програма реформування, розвитку житлово-комунального господарства та будівництва Межівської селищної територіальної громади на 2024-2026 роки </t>
  </si>
  <si>
    <r>
      <t xml:space="preserve">Селищна </t>
    </r>
    <r>
      <rPr>
        <b/>
        <sz val="16"/>
        <rFont val="Times New Roman"/>
        <family val="1"/>
        <charset val="204"/>
      </rPr>
      <t xml:space="preserve">Програма захисту прав дітей та розвитку сімейних форм виховання  на території Межівської селищної територіальної громади на 2024-2026 </t>
    </r>
    <r>
      <rPr>
        <b/>
        <sz val="16"/>
        <color rgb="FF000000"/>
        <rFont val="Times New Roman"/>
        <family val="1"/>
        <charset val="204"/>
      </rPr>
      <t xml:space="preserve">роки </t>
    </r>
  </si>
  <si>
    <t>до рішення селищної ради від 20 грудня 2023 року</t>
  </si>
  <si>
    <t xml:space="preserve">№ 1764-30/VIII  «Про бюджет Межівської </t>
  </si>
  <si>
    <t>селищної територіальної громади на 2024 рік»</t>
  </si>
  <si>
    <t xml:space="preserve">Селищна Програма організації та проведення оплачуваних суспільно корисних робіт для осіб, що вчинили адміністративні правопорушення, на території Межівської селищної територіальної громади на 2024-2026 роки </t>
  </si>
  <si>
    <t>Селищна комплексна Програма розвитку культури та туризму Межівської селищної територіальної громади на 2024-2026 роки</t>
  </si>
  <si>
    <t>від 07.12.2023    № 1731-29/VІII</t>
  </si>
  <si>
    <t>Селищна Програма соціально-економічного та культурного розвитку Межівської селищної територіальної громади на 2024 рік</t>
  </si>
  <si>
    <r>
      <t>Селищна</t>
    </r>
    <r>
      <rPr>
        <b/>
        <sz val="16"/>
        <color rgb="FF000000"/>
        <rFont val="Times New Roman"/>
        <family val="1"/>
        <charset val="204"/>
      </rPr>
      <t xml:space="preserve"> </t>
    </r>
    <r>
      <rPr>
        <b/>
        <sz val="16"/>
        <rFont val="Times New Roman"/>
        <family val="1"/>
        <charset val="204"/>
      </rPr>
      <t xml:space="preserve">Програма інформатизації закладів освіти, освітніх установ, відділу освіти, молоді та спорту Межівської селищної ради на 2024-2026 роки </t>
    </r>
  </si>
  <si>
    <r>
      <t>Селищна П</t>
    </r>
    <r>
      <rPr>
        <b/>
        <sz val="16"/>
        <color rgb="FF000000"/>
        <rFont val="Times New Roman"/>
        <family val="1"/>
        <charset val="204"/>
      </rPr>
      <t xml:space="preserve">рограма </t>
    </r>
    <r>
      <rPr>
        <b/>
        <sz val="16"/>
        <rFont val="Times New Roman"/>
        <family val="1"/>
        <charset val="204"/>
      </rPr>
      <t xml:space="preserve">з профілактики злочинності на території Межівської селищної територіальної громади  на 2024 - 2026 роки </t>
    </r>
  </si>
  <si>
    <t>від 03.11.2023 №1694-28/VIІI</t>
  </si>
  <si>
    <t>від 07.12.2023 №1736-29/VIІI</t>
  </si>
  <si>
    <t>від 07.12.2023 №1733-29/VІII</t>
  </si>
  <si>
    <t>від 07.12.2023 №1734-29/VІII</t>
  </si>
  <si>
    <t>від 07.12.2023 №1727-29/VІII</t>
  </si>
  <si>
    <t>від 07.12.2023 №1730-29/VІII</t>
  </si>
  <si>
    <t>від 17.12.2021 №1151-13/VIIІ</t>
  </si>
  <si>
    <t>від 07.06.2022 №1311-17/VIIІ</t>
  </si>
  <si>
    <t>від 03.11.2023 №1697-28/VІII</t>
  </si>
  <si>
    <t>від 07.12.2023 №1737-29/VІII</t>
  </si>
  <si>
    <t>від 03.10.2023 №1653-27/VІII</t>
  </si>
  <si>
    <t>від 07.12.2023 №1728-29/VІII</t>
  </si>
  <si>
    <t>від 07.12.2023 №1729-29/VІII</t>
  </si>
  <si>
    <t>від 19.12.2022 №1403-22/VIІI</t>
  </si>
  <si>
    <t>від 03.11.2023 №1696-28/VІІI</t>
  </si>
  <si>
    <t>від 03.11.2023 №1692-28/VІII</t>
  </si>
  <si>
    <t>від 03.11.2023 №1698-28/VII</t>
  </si>
  <si>
    <t>від 03.10.2023 №1651-27/VIІI</t>
  </si>
  <si>
    <t>від 20.12.2023 №1763-30/VІII</t>
  </si>
  <si>
    <t>від 13.04.2023 №1534-24/VIІI</t>
  </si>
  <si>
    <t>Селищна Програма надання фінансової підтримки комунальному підприємству "Комунсервіс" Межівської селищної ради" на 2024 - 2026 роки</t>
  </si>
  <si>
    <r>
      <t>Селищна П</t>
    </r>
    <r>
      <rPr>
        <b/>
        <sz val="16"/>
        <color rgb="FF000000"/>
        <rFont val="Times New Roman"/>
        <family val="1"/>
        <charset val="204"/>
      </rPr>
      <t>рограма мобілізаційної підготовки та оборонної роботи на території Межівської селищної територіальної громади на 2024-2026 роки</t>
    </r>
  </si>
  <si>
    <t>Селищна Програма розвитку місцевого самоврядування у Межівській селищній територіальній громаді на 2024-2026 роки</t>
  </si>
  <si>
    <t>Селищна комплексна Програма соціального захисту населення Межівської селищної територіальної громади на 2024 – 2026 роки</t>
  </si>
</sst>
</file>

<file path=xl/styles.xml><?xml version="1.0" encoding="utf-8"?>
<styleSheet xmlns="http://schemas.openxmlformats.org/spreadsheetml/2006/main">
  <fonts count="27"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Courier New"/>
      <family val="3"/>
      <charset val="204"/>
    </font>
    <font>
      <sz val="10"/>
      <color indexed="8"/>
      <name val="Arial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color indexed="10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rgb="FF00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0" borderId="0"/>
    <xf numFmtId="0" fontId="3" fillId="12" borderId="1" applyNumberFormat="0" applyAlignment="0" applyProtection="0"/>
    <xf numFmtId="0" fontId="4" fillId="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top"/>
    </xf>
    <xf numFmtId="0" fontId="5" fillId="0" borderId="2" applyNumberFormat="0" applyFill="0" applyAlignment="0" applyProtection="0"/>
    <xf numFmtId="0" fontId="8" fillId="13" borderId="3" applyNumberFormat="0" applyAlignment="0" applyProtection="0"/>
    <xf numFmtId="0" fontId="9" fillId="0" borderId="0" applyNumberFormat="0" applyFill="0" applyBorder="0" applyAlignment="0" applyProtection="0"/>
    <xf numFmtId="0" fontId="2" fillId="0" borderId="0"/>
    <xf numFmtId="0" fontId="14" fillId="0" borderId="0"/>
    <xf numFmtId="0" fontId="10" fillId="0" borderId="0"/>
    <xf numFmtId="0" fontId="14" fillId="14" borderId="4" applyNumberFormat="0" applyAlignment="0" applyProtection="0"/>
    <xf numFmtId="0" fontId="10" fillId="0" borderId="0"/>
    <xf numFmtId="0" fontId="5" fillId="0" borderId="0" applyNumberFormat="0" applyFill="0" applyBorder="0" applyAlignment="0" applyProtection="0"/>
  </cellStyleXfs>
  <cellXfs count="120">
    <xf numFmtId="0" fontId="0" fillId="0" borderId="0" xfId="0"/>
    <xf numFmtId="0" fontId="17" fillId="15" borderId="5" xfId="0" applyFont="1" applyFill="1" applyBorder="1" applyAlignment="1">
      <alignment horizontal="center" vertical="center" wrapText="1"/>
    </xf>
    <xf numFmtId="1" fontId="17" fillId="15" borderId="5" xfId="40" applyNumberFormat="1" applyFont="1" applyFill="1" applyBorder="1" applyAlignment="1" applyProtection="1">
      <alignment horizontal="center" vertical="center" wrapText="1"/>
    </xf>
    <xf numFmtId="0" fontId="17" fillId="15" borderId="5" xfId="41" applyNumberFormat="1" applyFont="1" applyFill="1" applyBorder="1" applyAlignment="1" applyProtection="1">
      <alignment horizontal="center" vertical="center" wrapText="1"/>
    </xf>
    <xf numFmtId="0" fontId="16" fillId="15" borderId="5" xfId="40" applyFont="1" applyFill="1" applyBorder="1" applyAlignment="1" applyProtection="1">
      <alignment horizontal="center" vertical="center"/>
    </xf>
    <xf numFmtId="49" fontId="18" fillId="15" borderId="5" xfId="40" applyNumberFormat="1" applyFont="1" applyFill="1" applyBorder="1" applyAlignment="1" applyProtection="1">
      <alignment horizontal="center" vertical="center" wrapText="1"/>
    </xf>
    <xf numFmtId="0" fontId="18" fillId="15" borderId="5" xfId="40" applyFont="1" applyFill="1" applyBorder="1" applyAlignment="1">
      <alignment horizontal="left" vertical="center" wrapText="1"/>
    </xf>
    <xf numFmtId="49" fontId="16" fillId="15" borderId="5" xfId="0" applyNumberFormat="1" applyFont="1" applyFill="1" applyBorder="1" applyAlignment="1">
      <alignment horizontal="center" vertical="top" wrapText="1"/>
    </xf>
    <xf numFmtId="0" fontId="16" fillId="15" borderId="5" xfId="0" applyFont="1" applyFill="1" applyBorder="1" applyAlignment="1">
      <alignment horizontal="left" vertical="top" wrapText="1"/>
    </xf>
    <xf numFmtId="49" fontId="19" fillId="15" borderId="5" xfId="0" applyNumberFormat="1" applyFont="1" applyFill="1" applyBorder="1" applyAlignment="1">
      <alignment horizontal="center" vertical="center" wrapText="1"/>
    </xf>
    <xf numFmtId="49" fontId="16" fillId="15" borderId="5" xfId="40" applyNumberFormat="1" applyFont="1" applyFill="1" applyBorder="1" applyAlignment="1" applyProtection="1">
      <alignment horizontal="center" vertical="center" wrapText="1"/>
    </xf>
    <xf numFmtId="0" fontId="19" fillId="15" borderId="5" xfId="0" applyFont="1" applyFill="1" applyBorder="1" applyAlignment="1">
      <alignment wrapText="1"/>
    </xf>
    <xf numFmtId="0" fontId="17" fillId="15" borderId="5" xfId="40" applyFont="1" applyFill="1" applyBorder="1" applyAlignment="1" applyProtection="1">
      <alignment horizontal="center" vertical="center" wrapText="1"/>
    </xf>
    <xf numFmtId="0" fontId="16" fillId="15" borderId="5" xfId="0" applyFont="1" applyFill="1" applyBorder="1" applyAlignment="1">
      <alignment horizontal="justify" vertical="top"/>
    </xf>
    <xf numFmtId="0" fontId="18" fillId="15" borderId="5" xfId="40" applyFont="1" applyFill="1" applyBorder="1" applyAlignment="1" applyProtection="1">
      <alignment horizontal="center" vertical="center"/>
    </xf>
    <xf numFmtId="0" fontId="16" fillId="15" borderId="5" xfId="40" applyFont="1" applyFill="1" applyBorder="1" applyAlignment="1" applyProtection="1">
      <alignment horizontal="center" vertical="center" wrapText="1"/>
    </xf>
    <xf numFmtId="4" fontId="16" fillId="15" borderId="5" xfId="0" quotePrefix="1" applyNumberFormat="1" applyFont="1" applyFill="1" applyBorder="1" applyAlignment="1">
      <alignment vertical="center" wrapText="1"/>
    </xf>
    <xf numFmtId="0" fontId="19" fillId="15" borderId="5" xfId="40" applyFont="1" applyFill="1" applyBorder="1" applyAlignment="1" applyProtection="1">
      <alignment horizontal="center" vertical="center"/>
    </xf>
    <xf numFmtId="49" fontId="16" fillId="15" borderId="5" xfId="0" applyNumberFormat="1" applyFont="1" applyFill="1" applyBorder="1" applyAlignment="1">
      <alignment vertical="top" wrapText="1"/>
    </xf>
    <xf numFmtId="0" fontId="18" fillId="15" borderId="5" xfId="40" applyFont="1" applyFill="1" applyBorder="1" applyAlignment="1">
      <alignment horizontal="center" vertical="center" wrapText="1"/>
    </xf>
    <xf numFmtId="49" fontId="17" fillId="15" borderId="5" xfId="40" applyNumberFormat="1" applyFont="1" applyFill="1" applyBorder="1" applyAlignment="1" applyProtection="1">
      <alignment horizontal="center" vertical="center" wrapText="1"/>
    </xf>
    <xf numFmtId="49" fontId="17" fillId="15" borderId="5" xfId="0" applyNumberFormat="1" applyFont="1" applyFill="1" applyBorder="1" applyAlignment="1">
      <alignment horizontal="center" vertical="top" wrapText="1"/>
    </xf>
    <xf numFmtId="0" fontId="17" fillId="15" borderId="5" xfId="0" applyFont="1" applyFill="1" applyBorder="1" applyAlignment="1">
      <alignment horizontal="justify" vertical="top"/>
    </xf>
    <xf numFmtId="0" fontId="16" fillId="15" borderId="5" xfId="0" applyFont="1" applyFill="1" applyBorder="1" applyAlignment="1">
      <alignment wrapText="1"/>
    </xf>
    <xf numFmtId="0" fontId="17" fillId="15" borderId="5" xfId="0" applyFont="1" applyFill="1" applyBorder="1"/>
    <xf numFmtId="0" fontId="20" fillId="15" borderId="5" xfId="40" applyFont="1" applyFill="1" applyBorder="1" applyAlignment="1" applyProtection="1">
      <alignment horizontal="center" vertical="center"/>
    </xf>
    <xf numFmtId="49" fontId="18" fillId="15" borderId="5" xfId="0" applyNumberFormat="1" applyFont="1" applyFill="1" applyBorder="1" applyAlignment="1">
      <alignment horizontal="center" vertical="top" wrapText="1"/>
    </xf>
    <xf numFmtId="0" fontId="18" fillId="15" borderId="5" xfId="0" applyFont="1" applyFill="1" applyBorder="1" applyAlignment="1">
      <alignment horizontal="left" vertical="top" wrapText="1"/>
    </xf>
    <xf numFmtId="2" fontId="16" fillId="15" borderId="5" xfId="0" quotePrefix="1" applyNumberFormat="1" applyFont="1" applyFill="1" applyBorder="1" applyAlignment="1">
      <alignment vertical="center" wrapText="1"/>
    </xf>
    <xf numFmtId="4" fontId="18" fillId="15" borderId="5" xfId="0" quotePrefix="1" applyNumberFormat="1" applyFont="1" applyFill="1" applyBorder="1" applyAlignment="1">
      <alignment vertical="center" wrapText="1"/>
    </xf>
    <xf numFmtId="0" fontId="18" fillId="15" borderId="0" xfId="40" applyFont="1" applyFill="1" applyAlignment="1" applyProtection="1">
      <alignment vertical="center"/>
      <protection locked="0"/>
    </xf>
    <xf numFmtId="0" fontId="17" fillId="15" borderId="5" xfId="0" applyFont="1" applyFill="1" applyBorder="1" applyAlignment="1">
      <alignment horizontal="center" vertical="center"/>
    </xf>
    <xf numFmtId="0" fontId="18" fillId="15" borderId="5" xfId="40" applyFont="1" applyFill="1" applyBorder="1" applyAlignment="1" applyProtection="1">
      <alignment horizontal="center" vertical="center" wrapText="1"/>
    </xf>
    <xf numFmtId="0" fontId="16" fillId="15" borderId="0" xfId="40" applyFont="1" applyFill="1" applyAlignment="1" applyProtection="1">
      <alignment horizontal="right" vertical="center"/>
    </xf>
    <xf numFmtId="0" fontId="16" fillId="15" borderId="0" xfId="40" applyFont="1" applyFill="1" applyAlignment="1" applyProtection="1">
      <alignment vertical="center" wrapText="1"/>
    </xf>
    <xf numFmtId="0" fontId="16" fillId="15" borderId="0" xfId="40" applyFont="1" applyFill="1" applyAlignment="1" applyProtection="1">
      <alignment vertical="center"/>
      <protection locked="0"/>
    </xf>
    <xf numFmtId="0" fontId="14" fillId="15" borderId="0" xfId="40" applyFont="1" applyFill="1" applyAlignment="1" applyProtection="1">
      <alignment vertical="center"/>
      <protection locked="0"/>
    </xf>
    <xf numFmtId="0" fontId="17" fillId="15" borderId="0" xfId="41" applyNumberFormat="1" applyFont="1" applyFill="1" applyBorder="1" applyAlignment="1" applyProtection="1">
      <alignment horizontal="center" vertical="top" wrapText="1"/>
    </xf>
    <xf numFmtId="0" fontId="16" fillId="15" borderId="0" xfId="0" applyNumberFormat="1" applyFont="1" applyFill="1" applyBorder="1" applyAlignment="1" applyProtection="1">
      <alignment horizontal="center" vertical="center"/>
    </xf>
    <xf numFmtId="4" fontId="16" fillId="15" borderId="5" xfId="40" applyNumberFormat="1" applyFont="1" applyFill="1" applyBorder="1" applyAlignment="1">
      <alignment vertical="center"/>
    </xf>
    <xf numFmtId="4" fontId="11" fillId="15" borderId="0" xfId="40" applyNumberFormat="1" applyFont="1" applyFill="1" applyAlignment="1" applyProtection="1">
      <alignment vertical="center"/>
      <protection locked="0"/>
    </xf>
    <xf numFmtId="0" fontId="11" fillId="15" borderId="0" xfId="40" applyFont="1" applyFill="1" applyAlignment="1" applyProtection="1">
      <alignment vertical="center"/>
      <protection locked="0"/>
    </xf>
    <xf numFmtId="4" fontId="16" fillId="15" borderId="5" xfId="40" applyNumberFormat="1" applyFont="1" applyFill="1" applyBorder="1" applyAlignment="1">
      <alignment horizontal="center" vertical="center"/>
    </xf>
    <xf numFmtId="0" fontId="15" fillId="15" borderId="0" xfId="40" applyFont="1" applyFill="1" applyAlignment="1" applyProtection="1">
      <alignment vertical="center"/>
      <protection locked="0"/>
    </xf>
    <xf numFmtId="0" fontId="19" fillId="15" borderId="0" xfId="40" applyFont="1" applyFill="1" applyAlignment="1" applyProtection="1">
      <alignment vertical="center"/>
      <protection locked="0"/>
    </xf>
    <xf numFmtId="0" fontId="13" fillId="15" borderId="0" xfId="40" applyFont="1" applyFill="1" applyAlignment="1" applyProtection="1">
      <alignment vertical="center"/>
      <protection locked="0"/>
    </xf>
    <xf numFmtId="0" fontId="17" fillId="15" borderId="0" xfId="40" applyFont="1" applyFill="1" applyAlignment="1" applyProtection="1">
      <alignment vertical="center"/>
      <protection locked="0"/>
    </xf>
    <xf numFmtId="0" fontId="12" fillId="15" borderId="0" xfId="40" applyFont="1" applyFill="1" applyAlignment="1" applyProtection="1">
      <alignment vertical="center"/>
      <protection locked="0"/>
    </xf>
    <xf numFmtId="0" fontId="16" fillId="15" borderId="0" xfId="0" applyFont="1" applyFill="1"/>
    <xf numFmtId="0" fontId="14" fillId="15" borderId="0" xfId="0" applyNumberFormat="1" applyFont="1" applyFill="1" applyAlignment="1" applyProtection="1"/>
    <xf numFmtId="0" fontId="14" fillId="15" borderId="0" xfId="0" applyFont="1" applyFill="1"/>
    <xf numFmtId="0" fontId="14" fillId="15" borderId="0" xfId="40" applyFont="1" applyFill="1" applyAlignment="1" applyProtection="1">
      <alignment horizontal="right" vertical="center"/>
    </xf>
    <xf numFmtId="0" fontId="14" fillId="15" borderId="0" xfId="40" applyFont="1" applyFill="1" applyAlignment="1" applyProtection="1">
      <alignment vertical="center" wrapText="1"/>
    </xf>
    <xf numFmtId="3" fontId="17" fillId="15" borderId="5" xfId="40" applyNumberFormat="1" applyFont="1" applyFill="1" applyBorder="1" applyAlignment="1" applyProtection="1">
      <alignment horizontal="center" vertical="center" wrapText="1"/>
    </xf>
    <xf numFmtId="3" fontId="17" fillId="15" borderId="5" xfId="40" applyNumberFormat="1" applyFont="1" applyFill="1" applyBorder="1" applyAlignment="1">
      <alignment horizontal="right" vertical="center"/>
    </xf>
    <xf numFmtId="3" fontId="17" fillId="15" borderId="5" xfId="41" applyNumberFormat="1" applyFont="1" applyFill="1" applyBorder="1" applyAlignment="1">
      <alignment horizontal="right" vertical="center" wrapText="1"/>
    </xf>
    <xf numFmtId="3" fontId="16" fillId="15" borderId="5" xfId="41" applyNumberFormat="1" applyFont="1" applyFill="1" applyBorder="1" applyAlignment="1">
      <alignment horizontal="right" vertical="center" wrapText="1"/>
    </xf>
    <xf numFmtId="3" fontId="16" fillId="15" borderId="5" xfId="40" applyNumberFormat="1" applyFont="1" applyFill="1" applyBorder="1" applyAlignment="1">
      <alignment horizontal="right" vertical="center"/>
    </xf>
    <xf numFmtId="3" fontId="18" fillId="15" borderId="5" xfId="41" applyNumberFormat="1" applyFont="1" applyFill="1" applyBorder="1" applyAlignment="1">
      <alignment horizontal="right" vertical="center" wrapText="1"/>
    </xf>
    <xf numFmtId="3" fontId="18" fillId="15" borderId="5" xfId="40" applyNumberFormat="1" applyFont="1" applyFill="1" applyBorder="1" applyAlignment="1">
      <alignment horizontal="right" vertical="center"/>
    </xf>
    <xf numFmtId="3" fontId="16" fillId="15" borderId="5" xfId="40" applyNumberFormat="1" applyFont="1" applyFill="1" applyBorder="1" applyAlignment="1" applyProtection="1">
      <alignment horizontal="right" vertical="center"/>
    </xf>
    <xf numFmtId="3" fontId="16" fillId="15" borderId="5" xfId="40" applyNumberFormat="1" applyFont="1" applyFill="1" applyBorder="1" applyAlignment="1">
      <alignment vertical="center"/>
    </xf>
    <xf numFmtId="3" fontId="18" fillId="15" borderId="5" xfId="40" applyNumberFormat="1" applyFont="1" applyFill="1" applyBorder="1" applyAlignment="1">
      <alignment vertical="center"/>
    </xf>
    <xf numFmtId="3" fontId="17" fillId="15" borderId="5" xfId="40" applyNumberFormat="1" applyFont="1" applyFill="1" applyBorder="1" applyAlignment="1">
      <alignment vertical="center"/>
    </xf>
    <xf numFmtId="0" fontId="16" fillId="15" borderId="0" xfId="41" applyNumberFormat="1" applyFont="1" applyFill="1" applyBorder="1" applyAlignment="1" applyProtection="1">
      <alignment horizontal="center" wrapText="1"/>
    </xf>
    <xf numFmtId="49" fontId="16" fillId="15" borderId="0" xfId="40" applyNumberFormat="1" applyFont="1" applyFill="1" applyBorder="1" applyAlignment="1" applyProtection="1">
      <alignment vertical="center"/>
      <protection locked="0"/>
    </xf>
    <xf numFmtId="0" fontId="16" fillId="15" borderId="0" xfId="40" applyFont="1" applyFill="1" applyBorder="1" applyAlignment="1" applyProtection="1">
      <alignment horizontal="right" vertical="center"/>
    </xf>
    <xf numFmtId="4" fontId="16" fillId="15" borderId="5" xfId="0" applyNumberFormat="1" applyFont="1" applyFill="1" applyBorder="1" applyAlignment="1">
      <alignment vertical="center" wrapText="1"/>
    </xf>
    <xf numFmtId="0" fontId="16" fillId="15" borderId="5" xfId="40" applyFont="1" applyFill="1" applyBorder="1" applyAlignment="1" applyProtection="1">
      <alignment horizontal="left" vertical="center" wrapText="1"/>
    </xf>
    <xf numFmtId="0" fontId="16" fillId="15" borderId="5" xfId="40" applyFont="1" applyFill="1" applyBorder="1" applyAlignment="1">
      <alignment horizontal="left" vertical="center" wrapText="1"/>
    </xf>
    <xf numFmtId="49" fontId="18" fillId="15" borderId="5" xfId="0" applyNumberFormat="1" applyFont="1" applyFill="1" applyBorder="1" applyAlignment="1">
      <alignment horizontal="center" vertical="center" wrapText="1"/>
    </xf>
    <xf numFmtId="3" fontId="17" fillId="15" borderId="5" xfId="40" applyNumberFormat="1" applyFont="1" applyFill="1" applyBorder="1" applyAlignment="1" applyProtection="1">
      <alignment horizontal="right" vertical="center"/>
    </xf>
    <xf numFmtId="0" fontId="16" fillId="15" borderId="5" xfId="41" applyNumberFormat="1" applyFont="1" applyFill="1" applyBorder="1" applyAlignment="1" applyProtection="1">
      <alignment horizontal="left" vertical="center" wrapText="1"/>
    </xf>
    <xf numFmtId="0" fontId="16" fillId="15" borderId="5" xfId="0" applyFont="1" applyFill="1" applyBorder="1" applyAlignment="1">
      <alignment horizontal="justify" vertical="center"/>
    </xf>
    <xf numFmtId="4" fontId="25" fillId="15" borderId="5" xfId="0" quotePrefix="1" applyNumberFormat="1" applyFont="1" applyFill="1" applyBorder="1" applyAlignment="1">
      <alignment vertical="center" wrapText="1"/>
    </xf>
    <xf numFmtId="49" fontId="16" fillId="15" borderId="5" xfId="40" applyNumberFormat="1" applyFont="1" applyFill="1" applyBorder="1" applyAlignment="1" applyProtection="1">
      <alignment horizontal="left" vertical="center" wrapText="1"/>
    </xf>
    <xf numFmtId="3" fontId="24" fillId="15" borderId="0" xfId="40" applyNumberFormat="1" applyFont="1" applyFill="1" applyAlignment="1" applyProtection="1">
      <alignment vertical="center"/>
      <protection locked="0"/>
    </xf>
    <xf numFmtId="0" fontId="23" fillId="15" borderId="0" xfId="0" applyFont="1" applyFill="1" applyBorder="1"/>
    <xf numFmtId="0" fontId="23" fillId="15" borderId="0" xfId="0" applyNumberFormat="1" applyFont="1" applyFill="1" applyBorder="1" applyAlignment="1" applyProtection="1"/>
    <xf numFmtId="0" fontId="23" fillId="15" borderId="0" xfId="0" applyNumberFormat="1" applyFont="1" applyFill="1" applyBorder="1" applyAlignment="1" applyProtection="1">
      <alignment horizontal="center" vertical="center"/>
    </xf>
    <xf numFmtId="49" fontId="16" fillId="15" borderId="5" xfId="0" applyNumberFormat="1" applyFont="1" applyFill="1" applyBorder="1" applyAlignment="1">
      <alignment horizontal="center" vertical="center" wrapText="1"/>
    </xf>
    <xf numFmtId="4" fontId="16" fillId="15" borderId="5" xfId="40" applyNumberFormat="1" applyFont="1" applyFill="1" applyBorder="1" applyAlignment="1">
      <alignment horizontal="right" vertical="center"/>
    </xf>
    <xf numFmtId="4" fontId="16" fillId="15" borderId="5" xfId="40" applyNumberFormat="1" applyFont="1" applyFill="1" applyBorder="1" applyAlignment="1">
      <alignment horizontal="center" vertical="center" wrapText="1"/>
    </xf>
    <xf numFmtId="3" fontId="14" fillId="15" borderId="0" xfId="0" applyNumberFormat="1" applyFont="1" applyFill="1" applyAlignment="1" applyProtection="1"/>
    <xf numFmtId="0" fontId="17" fillId="15" borderId="5" xfId="0" applyFont="1" applyFill="1" applyBorder="1" applyAlignment="1">
      <alignment horizontal="center" wrapText="1"/>
    </xf>
    <xf numFmtId="0" fontId="21" fillId="15" borderId="5" xfId="0" applyFont="1" applyFill="1" applyBorder="1" applyAlignment="1">
      <alignment vertical="center"/>
    </xf>
    <xf numFmtId="0" fontId="18" fillId="15" borderId="5" xfId="40" applyFont="1" applyFill="1" applyBorder="1" applyAlignment="1" applyProtection="1">
      <alignment vertical="center"/>
      <protection locked="0"/>
    </xf>
    <xf numFmtId="0" fontId="16" fillId="15" borderId="5" xfId="0" applyFont="1" applyFill="1" applyBorder="1" applyAlignment="1">
      <alignment horizontal="center" vertical="center" wrapText="1"/>
    </xf>
    <xf numFmtId="0" fontId="16" fillId="15" borderId="5" xfId="0" applyFont="1" applyFill="1" applyBorder="1" applyAlignment="1">
      <alignment horizontal="center" vertical="center"/>
    </xf>
    <xf numFmtId="3" fontId="16" fillId="15" borderId="5" xfId="40" applyNumberFormat="1" applyFont="1" applyFill="1" applyBorder="1" applyAlignment="1">
      <alignment horizontal="center" vertical="center"/>
    </xf>
    <xf numFmtId="3" fontId="16" fillId="15" borderId="5" xfId="40" applyNumberFormat="1" applyFont="1" applyFill="1" applyBorder="1" applyAlignment="1">
      <alignment horizontal="center" vertical="center" wrapText="1"/>
    </xf>
    <xf numFmtId="0" fontId="16" fillId="15" borderId="0" xfId="0" applyNumberFormat="1" applyFont="1" applyFill="1" applyAlignment="1" applyProtection="1">
      <alignment horizontal="left" vertical="center"/>
    </xf>
    <xf numFmtId="0" fontId="16" fillId="15" borderId="0" xfId="0" applyFont="1" applyFill="1" applyAlignment="1">
      <alignment horizontal="left" vertical="center" wrapText="1"/>
    </xf>
    <xf numFmtId="0" fontId="16" fillId="15" borderId="5" xfId="41" applyNumberFormat="1" applyFont="1" applyFill="1" applyBorder="1" applyAlignment="1" applyProtection="1">
      <alignment horizontal="center" vertical="center" wrapText="1"/>
    </xf>
    <xf numFmtId="0" fontId="26" fillId="15" borderId="0" xfId="0" applyFont="1" applyFill="1" applyAlignment="1">
      <alignment horizontal="center" wrapText="1"/>
    </xf>
    <xf numFmtId="0" fontId="17" fillId="15" borderId="0" xfId="0" applyFont="1" applyFill="1" applyAlignment="1">
      <alignment horizontal="center" wrapText="1"/>
    </xf>
    <xf numFmtId="3" fontId="17" fillId="15" borderId="5" xfId="40" applyNumberFormat="1" applyFont="1" applyFill="1" applyBorder="1" applyAlignment="1">
      <alignment horizontal="center" vertical="center"/>
    </xf>
    <xf numFmtId="3" fontId="17" fillId="15" borderId="5" xfId="41" applyNumberFormat="1" applyFont="1" applyFill="1" applyBorder="1" applyAlignment="1">
      <alignment horizontal="center" vertical="center" wrapText="1"/>
    </xf>
    <xf numFmtId="3" fontId="16" fillId="15" borderId="5" xfId="41" applyNumberFormat="1" applyFont="1" applyFill="1" applyBorder="1" applyAlignment="1">
      <alignment horizontal="center" vertical="center" wrapText="1"/>
    </xf>
    <xf numFmtId="3" fontId="16" fillId="15" borderId="5" xfId="40" applyNumberFormat="1" applyFont="1" applyFill="1" applyBorder="1" applyAlignment="1" applyProtection="1">
      <alignment horizontal="center" vertical="center"/>
    </xf>
    <xf numFmtId="3" fontId="17" fillId="15" borderId="5" xfId="40" applyNumberFormat="1" applyFont="1" applyFill="1" applyBorder="1" applyAlignment="1" applyProtection="1">
      <alignment horizontal="center" vertical="center"/>
    </xf>
    <xf numFmtId="3" fontId="18" fillId="15" borderId="5" xfId="40" applyNumberFormat="1" applyFont="1" applyFill="1" applyBorder="1" applyAlignment="1">
      <alignment horizontal="center" vertical="center"/>
    </xf>
    <xf numFmtId="3" fontId="17" fillId="15" borderId="5" xfId="40" applyNumberFormat="1" applyFont="1" applyFill="1" applyBorder="1" applyAlignment="1" applyProtection="1">
      <alignment horizontal="center" vertical="center"/>
      <protection locked="0"/>
    </xf>
    <xf numFmtId="3" fontId="22" fillId="15" borderId="5" xfId="0" applyNumberFormat="1" applyFont="1" applyFill="1" applyBorder="1" applyAlignment="1">
      <alignment horizontal="center" vertical="center"/>
    </xf>
    <xf numFmtId="0" fontId="16" fillId="15" borderId="0" xfId="40" applyFont="1" applyFill="1" applyAlignment="1" applyProtection="1">
      <alignment horizontal="left" vertical="center"/>
      <protection locked="0"/>
    </xf>
    <xf numFmtId="0" fontId="17" fillId="0" borderId="0" xfId="0" applyFont="1" applyAlignment="1">
      <alignment horizontal="center" wrapText="1"/>
    </xf>
    <xf numFmtId="0" fontId="26" fillId="0" borderId="0" xfId="0" applyFont="1" applyAlignment="1">
      <alignment horizontal="center" wrapText="1"/>
    </xf>
    <xf numFmtId="49" fontId="16" fillId="15" borderId="5" xfId="40" applyNumberFormat="1" applyFont="1" applyFill="1" applyBorder="1" applyAlignment="1" applyProtection="1">
      <alignment horizontal="center" vertical="top" wrapText="1"/>
    </xf>
    <xf numFmtId="0" fontId="23" fillId="15" borderId="0" xfId="0" applyFont="1" applyFill="1" applyBorder="1" applyAlignment="1">
      <alignment horizontal="center"/>
    </xf>
    <xf numFmtId="0" fontId="0" fillId="15" borderId="0" xfId="0" applyFill="1" applyBorder="1" applyAlignment="1">
      <alignment horizontal="center"/>
    </xf>
    <xf numFmtId="0" fontId="16" fillId="15" borderId="5" xfId="41" applyFont="1" applyFill="1" applyBorder="1" applyAlignment="1">
      <alignment horizontal="center" vertical="center" wrapText="1"/>
    </xf>
    <xf numFmtId="0" fontId="16" fillId="15" borderId="5" xfId="0" applyFont="1" applyFill="1" applyBorder="1" applyAlignment="1">
      <alignment vertical="center" wrapText="1"/>
    </xf>
    <xf numFmtId="0" fontId="16" fillId="15" borderId="5" xfId="0" applyFont="1" applyFill="1" applyBorder="1" applyAlignment="1">
      <alignment horizontal="center" vertical="center"/>
    </xf>
    <xf numFmtId="0" fontId="16" fillId="15" borderId="0" xfId="41" applyNumberFormat="1" applyFont="1" applyFill="1" applyBorder="1" applyAlignment="1" applyProtection="1">
      <alignment horizontal="center" wrapText="1"/>
    </xf>
    <xf numFmtId="0" fontId="16" fillId="15" borderId="5" xfId="41" applyNumberFormat="1" applyFont="1" applyFill="1" applyBorder="1" applyAlignment="1" applyProtection="1">
      <alignment horizontal="center" vertical="center" wrapText="1"/>
    </xf>
    <xf numFmtId="49" fontId="17" fillId="15" borderId="5" xfId="0" applyNumberFormat="1" applyFont="1" applyFill="1" applyBorder="1" applyAlignment="1">
      <alignment horizontal="center" vertical="center" wrapText="1"/>
    </xf>
    <xf numFmtId="0" fontId="16" fillId="15" borderId="5" xfId="0" applyNumberFormat="1" applyFont="1" applyFill="1" applyBorder="1" applyAlignment="1" applyProtection="1">
      <alignment horizontal="center" vertical="center" wrapText="1"/>
    </xf>
    <xf numFmtId="0" fontId="16" fillId="15" borderId="5" xfId="0" applyFont="1" applyFill="1" applyBorder="1" applyAlignment="1">
      <alignment horizontal="center" vertical="center" wrapText="1"/>
    </xf>
    <xf numFmtId="0" fontId="16" fillId="15" borderId="0" xfId="0" applyNumberFormat="1" applyFont="1" applyFill="1" applyAlignment="1" applyProtection="1">
      <alignment horizontal="left" vertical="center" wrapText="1"/>
    </xf>
    <xf numFmtId="49" fontId="16" fillId="15" borderId="0" xfId="41" applyNumberFormat="1" applyFont="1" applyFill="1" applyBorder="1" applyAlignment="1" applyProtection="1">
      <alignment horizontal="center" wrapText="1"/>
    </xf>
  </cellXfs>
  <cellStyles count="45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Normal_meresha_07" xfId="13"/>
    <cellStyle name="Ввід" xfId="14"/>
    <cellStyle name="Добре" xfId="15"/>
    <cellStyle name="Звичайний 10" xfId="16"/>
    <cellStyle name="Звичайний 11" xfId="17"/>
    <cellStyle name="Звичайний 12" xfId="18"/>
    <cellStyle name="Звичайний 13" xfId="19"/>
    <cellStyle name="Звичайний 14" xfId="20"/>
    <cellStyle name="Звичайний 15" xfId="21"/>
    <cellStyle name="Звичайний 16" xfId="22"/>
    <cellStyle name="Звичайний 17" xfId="23"/>
    <cellStyle name="Звичайний 18" xfId="24"/>
    <cellStyle name="Звичайний 19" xfId="25"/>
    <cellStyle name="Звичайний 2" xfId="26"/>
    <cellStyle name="Звичайний 20" xfId="27"/>
    <cellStyle name="Звичайний 3" xfId="28"/>
    <cellStyle name="Звичайний 4" xfId="29"/>
    <cellStyle name="Звичайний 5" xfId="30"/>
    <cellStyle name="Звичайний 6" xfId="31"/>
    <cellStyle name="Звичайний 7" xfId="32"/>
    <cellStyle name="Звичайний 8" xfId="33"/>
    <cellStyle name="Звичайний 9" xfId="34"/>
    <cellStyle name="Звичайний_Додаток _ 3 зм_ни 4575" xfId="35"/>
    <cellStyle name="Зв'язана клітинка" xfId="36"/>
    <cellStyle name="Контрольна клітинка" xfId="37"/>
    <cellStyle name="Назва" xfId="38"/>
    <cellStyle name="Обычный" xfId="0" builtinId="0"/>
    <cellStyle name="Обычный 2" xfId="39"/>
    <cellStyle name="Обычный_Дод 7 РП 30.01.12" xfId="40"/>
    <cellStyle name="Обычный_Додаток7 програми" xfId="41"/>
    <cellStyle name="Примечание 2" xfId="42"/>
    <cellStyle name="Стиль 1" xfId="43"/>
    <cellStyle name="Текст попередження" xfId="4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4"/>
  </sheetPr>
  <dimension ref="A1:O157"/>
  <sheetViews>
    <sheetView showZeros="0" tabSelected="1" view="pageBreakPreview" topLeftCell="A10" zoomScale="60" zoomScalePageLayoutView="50" workbookViewId="0">
      <pane xSplit="5" ySplit="3" topLeftCell="F21" activePane="bottomRight" state="frozen"/>
      <selection activeCell="A10" sqref="A10"/>
      <selection pane="topRight" activeCell="F10" sqref="F10"/>
      <selection pane="bottomLeft" activeCell="A13" sqref="A13"/>
      <selection pane="bottomRight" activeCell="M23" sqref="M23"/>
    </sheetView>
  </sheetViews>
  <sheetFormatPr defaultColWidth="9.83203125" defaultRowHeight="12.75"/>
  <cols>
    <col min="1" max="1" width="7.83203125" style="36" customWidth="1"/>
    <col min="2" max="2" width="21.1640625" style="51" customWidth="1"/>
    <col min="3" max="3" width="20.33203125" style="51" customWidth="1"/>
    <col min="4" max="4" width="22.5" style="51" customWidth="1"/>
    <col min="5" max="5" width="58.5" style="52" customWidth="1"/>
    <col min="6" max="6" width="62.5" style="36" customWidth="1"/>
    <col min="7" max="7" width="23.1640625" style="36" customWidth="1"/>
    <col min="8" max="8" width="25" style="36" customWidth="1"/>
    <col min="9" max="9" width="22.33203125" style="36" customWidth="1"/>
    <col min="10" max="10" width="22.6640625" style="36" customWidth="1"/>
    <col min="11" max="11" width="23.5" style="36" customWidth="1"/>
    <col min="12" max="12" width="25.6640625" style="36" customWidth="1"/>
    <col min="13" max="23" width="20.1640625" style="36" customWidth="1"/>
    <col min="24" max="51" width="9.83203125" style="36"/>
    <col min="52" max="69" width="67.6640625" style="36" customWidth="1"/>
    <col min="70" max="16384" width="9.83203125" style="36"/>
  </cols>
  <sheetData>
    <row r="1" spans="1:12" ht="30" customHeight="1">
      <c r="A1" s="65"/>
      <c r="B1" s="66"/>
      <c r="C1" s="33"/>
      <c r="D1" s="33"/>
      <c r="E1" s="34"/>
      <c r="F1" s="35"/>
      <c r="G1" s="35"/>
      <c r="H1" s="104" t="s">
        <v>118</v>
      </c>
      <c r="I1" s="104"/>
      <c r="J1" s="104"/>
      <c r="K1" s="104"/>
    </row>
    <row r="2" spans="1:12" ht="22.5" customHeight="1">
      <c r="A2" s="65"/>
      <c r="B2" s="66"/>
      <c r="C2" s="33"/>
      <c r="D2" s="33"/>
      <c r="E2" s="34"/>
      <c r="F2" s="35"/>
      <c r="G2" s="35"/>
      <c r="H2" s="118" t="s">
        <v>177</v>
      </c>
      <c r="I2" s="118"/>
      <c r="J2" s="118"/>
      <c r="K2" s="118"/>
    </row>
    <row r="3" spans="1:12" ht="30" customHeight="1">
      <c r="A3" s="65"/>
      <c r="B3" s="66"/>
      <c r="C3" s="33"/>
      <c r="D3" s="33"/>
      <c r="E3" s="34"/>
      <c r="F3" s="35"/>
      <c r="G3" s="35"/>
      <c r="H3" s="118" t="s">
        <v>178</v>
      </c>
      <c r="I3" s="118"/>
      <c r="J3" s="118"/>
      <c r="K3" s="118"/>
    </row>
    <row r="4" spans="1:12" ht="24.75" customHeight="1">
      <c r="A4" s="65"/>
      <c r="B4" s="66"/>
      <c r="C4" s="33"/>
      <c r="D4" s="33"/>
      <c r="E4" s="34"/>
      <c r="F4" s="35"/>
      <c r="G4" s="35"/>
      <c r="H4" s="91" t="s">
        <v>179</v>
      </c>
      <c r="I4" s="91"/>
      <c r="J4" s="92"/>
      <c r="K4" s="92"/>
    </row>
    <row r="5" spans="1:12" ht="21" customHeight="1">
      <c r="A5" s="65"/>
      <c r="B5" s="66"/>
      <c r="C5" s="33"/>
      <c r="D5" s="33"/>
      <c r="E5" s="34"/>
      <c r="F5" s="35"/>
      <c r="G5" s="35"/>
      <c r="H5" s="35"/>
      <c r="I5" s="118"/>
      <c r="J5" s="118"/>
      <c r="K5" s="118"/>
    </row>
    <row r="6" spans="1:12" ht="22.5" customHeight="1">
      <c r="A6" s="35"/>
      <c r="B6" s="113" t="s">
        <v>156</v>
      </c>
      <c r="C6" s="113"/>
      <c r="D6" s="113"/>
      <c r="E6" s="113"/>
      <c r="F6" s="113"/>
      <c r="G6" s="113"/>
      <c r="H6" s="113"/>
      <c r="I6" s="113"/>
      <c r="J6" s="113"/>
      <c r="K6" s="64"/>
    </row>
    <row r="7" spans="1:12" ht="23.25" customHeight="1">
      <c r="A7" s="35"/>
      <c r="B7" s="64"/>
      <c r="C7" s="64"/>
      <c r="D7" s="64"/>
      <c r="E7" s="119" t="s">
        <v>113</v>
      </c>
      <c r="F7" s="119"/>
      <c r="G7" s="119"/>
      <c r="H7" s="64"/>
      <c r="I7" s="64"/>
      <c r="J7" s="64"/>
      <c r="K7" s="64"/>
    </row>
    <row r="8" spans="1:12" ht="27" customHeight="1">
      <c r="A8" s="35"/>
      <c r="B8" s="64"/>
      <c r="C8" s="64"/>
      <c r="D8" s="64"/>
      <c r="E8" s="113" t="s">
        <v>117</v>
      </c>
      <c r="F8" s="113"/>
      <c r="G8" s="113"/>
      <c r="H8" s="64"/>
      <c r="I8" s="64"/>
      <c r="J8" s="64"/>
      <c r="K8" s="64"/>
    </row>
    <row r="9" spans="1:12" ht="25.5" customHeight="1">
      <c r="A9" s="35"/>
      <c r="B9" s="37"/>
      <c r="C9" s="37"/>
      <c r="D9" s="37"/>
      <c r="E9" s="37"/>
      <c r="F9" s="37"/>
      <c r="G9" s="37"/>
      <c r="H9" s="37"/>
      <c r="I9" s="37"/>
      <c r="J9" s="37"/>
      <c r="K9" s="38" t="s">
        <v>7</v>
      </c>
    </row>
    <row r="10" spans="1:12" ht="33.75" customHeight="1">
      <c r="A10" s="35"/>
      <c r="B10" s="114" t="s">
        <v>44</v>
      </c>
      <c r="C10" s="114" t="s">
        <v>51</v>
      </c>
      <c r="D10" s="116" t="s">
        <v>45</v>
      </c>
      <c r="E10" s="114" t="s">
        <v>50</v>
      </c>
      <c r="F10" s="110" t="s">
        <v>46</v>
      </c>
      <c r="G10" s="110" t="s">
        <v>52</v>
      </c>
      <c r="H10" s="110" t="s">
        <v>47</v>
      </c>
      <c r="I10" s="110" t="s">
        <v>0</v>
      </c>
      <c r="J10" s="110" t="s">
        <v>1</v>
      </c>
      <c r="K10" s="117"/>
    </row>
    <row r="11" spans="1:12" s="41" customFormat="1" ht="34.5" hidden="1" customHeight="1">
      <c r="A11" s="35"/>
      <c r="B11" s="117"/>
      <c r="C11" s="117"/>
      <c r="D11" s="117"/>
      <c r="E11" s="111"/>
      <c r="F11" s="112"/>
      <c r="G11" s="112"/>
      <c r="H11" s="112"/>
      <c r="I11" s="111"/>
      <c r="J11" s="39">
        <f>20000-20000</f>
        <v>0</v>
      </c>
      <c r="K11" s="81">
        <f>I11+J11</f>
        <v>0</v>
      </c>
      <c r="L11" s="40"/>
    </row>
    <row r="12" spans="1:12" s="41" customFormat="1" ht="162" customHeight="1">
      <c r="A12" s="35"/>
      <c r="B12" s="117"/>
      <c r="C12" s="117"/>
      <c r="D12" s="117"/>
      <c r="E12" s="111"/>
      <c r="F12" s="112"/>
      <c r="G12" s="112"/>
      <c r="H12" s="112"/>
      <c r="I12" s="111"/>
      <c r="J12" s="42" t="s">
        <v>48</v>
      </c>
      <c r="K12" s="82" t="s">
        <v>49</v>
      </c>
      <c r="L12" s="40"/>
    </row>
    <row r="13" spans="1:12" s="41" customFormat="1" ht="36" customHeight="1">
      <c r="A13" s="35"/>
      <c r="B13" s="87">
        <v>1</v>
      </c>
      <c r="C13" s="87">
        <v>2</v>
      </c>
      <c r="D13" s="87">
        <v>3</v>
      </c>
      <c r="E13" s="87">
        <v>4</v>
      </c>
      <c r="F13" s="88">
        <v>5</v>
      </c>
      <c r="G13" s="88">
        <v>6</v>
      </c>
      <c r="H13" s="88">
        <v>7</v>
      </c>
      <c r="I13" s="87">
        <v>8</v>
      </c>
      <c r="J13" s="89">
        <v>9</v>
      </c>
      <c r="K13" s="90">
        <v>10</v>
      </c>
      <c r="L13" s="40"/>
    </row>
    <row r="14" spans="1:12" s="41" customFormat="1" ht="89.25" customHeight="1">
      <c r="A14" s="35"/>
      <c r="B14" s="10"/>
      <c r="C14" s="10"/>
      <c r="D14" s="10"/>
      <c r="E14" s="16"/>
      <c r="F14" s="94" t="s">
        <v>208</v>
      </c>
      <c r="G14" s="12" t="s">
        <v>186</v>
      </c>
      <c r="H14" s="53">
        <f t="shared" ref="H14:H25" si="0">SUM(I14:J14)</f>
        <v>11600</v>
      </c>
      <c r="I14" s="96">
        <f>SUM(I15+I18)</f>
        <v>11600</v>
      </c>
      <c r="J14" s="63">
        <f>SUM(J15+J18)</f>
        <v>0</v>
      </c>
      <c r="K14" s="63">
        <f>SUM(K15+K18)</f>
        <v>0</v>
      </c>
      <c r="L14" s="40"/>
    </row>
    <row r="15" spans="1:12" s="41" customFormat="1" ht="57" customHeight="1">
      <c r="A15" s="35"/>
      <c r="B15" s="5" t="s">
        <v>132</v>
      </c>
      <c r="C15" s="7"/>
      <c r="D15" s="7"/>
      <c r="E15" s="6" t="s">
        <v>11</v>
      </c>
      <c r="F15" s="4"/>
      <c r="G15" s="4"/>
      <c r="H15" s="53">
        <f t="shared" si="0"/>
        <v>6500</v>
      </c>
      <c r="I15" s="96">
        <f>SUM(I16)</f>
        <v>6500</v>
      </c>
      <c r="J15" s="61">
        <f>SUM(J16)</f>
        <v>0</v>
      </c>
      <c r="K15" s="61">
        <f>SUM(K16)</f>
        <v>0</v>
      </c>
      <c r="L15" s="40"/>
    </row>
    <row r="16" spans="1:12" s="41" customFormat="1" ht="54.75" customHeight="1">
      <c r="A16" s="35"/>
      <c r="B16" s="5" t="s">
        <v>8</v>
      </c>
      <c r="C16" s="7"/>
      <c r="D16" s="7"/>
      <c r="E16" s="6" t="s">
        <v>11</v>
      </c>
      <c r="F16" s="4"/>
      <c r="G16" s="4"/>
      <c r="H16" s="53">
        <f t="shared" si="0"/>
        <v>6500</v>
      </c>
      <c r="I16" s="96">
        <f>SUM(I17:I17)</f>
        <v>6500</v>
      </c>
      <c r="J16" s="57">
        <f>SUM(J17:J17)</f>
        <v>0</v>
      </c>
      <c r="K16" s="57">
        <f>SUM(K17:K17)</f>
        <v>0</v>
      </c>
      <c r="L16" s="40"/>
    </row>
    <row r="17" spans="1:12" s="41" customFormat="1" ht="49.5" customHeight="1">
      <c r="A17" s="35"/>
      <c r="B17" s="10" t="s">
        <v>143</v>
      </c>
      <c r="C17" s="10" t="s">
        <v>144</v>
      </c>
      <c r="D17" s="10" t="s">
        <v>146</v>
      </c>
      <c r="E17" s="69" t="s">
        <v>145</v>
      </c>
      <c r="F17" s="4"/>
      <c r="G17" s="4"/>
      <c r="H17" s="53">
        <f t="shared" si="0"/>
        <v>6500</v>
      </c>
      <c r="I17" s="89">
        <v>6500</v>
      </c>
      <c r="J17" s="57"/>
      <c r="K17" s="57"/>
      <c r="L17" s="40"/>
    </row>
    <row r="18" spans="1:12" s="41" customFormat="1" ht="99" customHeight="1">
      <c r="A18" s="35"/>
      <c r="B18" s="5" t="s">
        <v>129</v>
      </c>
      <c r="C18" s="5"/>
      <c r="D18" s="5"/>
      <c r="E18" s="6" t="s">
        <v>98</v>
      </c>
      <c r="F18" s="4"/>
      <c r="G18" s="2"/>
      <c r="H18" s="53">
        <f t="shared" si="0"/>
        <v>5100</v>
      </c>
      <c r="I18" s="96">
        <f>SUM(I19)</f>
        <v>5100</v>
      </c>
      <c r="J18" s="63">
        <f>SUM(J19)</f>
        <v>0</v>
      </c>
      <c r="K18" s="63">
        <f>SUM(K19)</f>
        <v>0</v>
      </c>
      <c r="L18" s="40"/>
    </row>
    <row r="19" spans="1:12" s="41" customFormat="1" ht="94.5" customHeight="1">
      <c r="A19" s="35"/>
      <c r="B19" s="5" t="s">
        <v>57</v>
      </c>
      <c r="C19" s="5"/>
      <c r="D19" s="5"/>
      <c r="E19" s="6" t="s">
        <v>98</v>
      </c>
      <c r="F19" s="14"/>
      <c r="G19" s="4"/>
      <c r="H19" s="53">
        <f t="shared" si="0"/>
        <v>5100</v>
      </c>
      <c r="I19" s="96">
        <f>SUM(I20:I20)</f>
        <v>5100</v>
      </c>
      <c r="J19" s="63">
        <f>SUM(J20:J20)</f>
        <v>0</v>
      </c>
      <c r="K19" s="63">
        <f>SUM(K20:K20)</f>
        <v>0</v>
      </c>
      <c r="L19" s="40"/>
    </row>
    <row r="20" spans="1:12" s="41" customFormat="1" ht="58.5" customHeight="1">
      <c r="A20" s="35"/>
      <c r="B20" s="10" t="s">
        <v>150</v>
      </c>
      <c r="C20" s="10" t="s">
        <v>144</v>
      </c>
      <c r="D20" s="10" t="s">
        <v>146</v>
      </c>
      <c r="E20" s="69" t="s">
        <v>145</v>
      </c>
      <c r="F20" s="15"/>
      <c r="G20" s="15"/>
      <c r="H20" s="53">
        <f t="shared" si="0"/>
        <v>5100</v>
      </c>
      <c r="I20" s="89">
        <v>5100</v>
      </c>
      <c r="J20" s="57"/>
      <c r="K20" s="57"/>
      <c r="L20" s="40"/>
    </row>
    <row r="21" spans="1:12" s="41" customFormat="1" ht="90.75" customHeight="1">
      <c r="A21" s="35"/>
      <c r="B21" s="10"/>
      <c r="C21" s="10"/>
      <c r="D21" s="10"/>
      <c r="E21" s="16"/>
      <c r="F21" s="95" t="s">
        <v>170</v>
      </c>
      <c r="G21" s="12" t="s">
        <v>187</v>
      </c>
      <c r="H21" s="53">
        <f t="shared" si="0"/>
        <v>260000</v>
      </c>
      <c r="I21" s="96">
        <f>SUM(I23+I26)</f>
        <v>260000</v>
      </c>
      <c r="J21" s="63">
        <f t="shared" ref="J21:K21" si="1">SUM(J23)</f>
        <v>0</v>
      </c>
      <c r="K21" s="63">
        <f t="shared" si="1"/>
        <v>0</v>
      </c>
      <c r="L21" s="40"/>
    </row>
    <row r="22" spans="1:12" s="41" customFormat="1" ht="36.75" customHeight="1">
      <c r="A22" s="35"/>
      <c r="B22" s="10"/>
      <c r="C22" s="10"/>
      <c r="D22" s="10"/>
      <c r="E22" s="16"/>
      <c r="F22" s="4" t="s">
        <v>2</v>
      </c>
      <c r="G22" s="12"/>
      <c r="H22" s="53"/>
      <c r="I22" s="96"/>
      <c r="J22" s="63"/>
      <c r="K22" s="63"/>
      <c r="L22" s="40"/>
    </row>
    <row r="23" spans="1:12" s="41" customFormat="1" ht="53.25" customHeight="1">
      <c r="A23" s="35"/>
      <c r="B23" s="5" t="s">
        <v>132</v>
      </c>
      <c r="C23" s="7"/>
      <c r="D23" s="7"/>
      <c r="E23" s="6" t="s">
        <v>11</v>
      </c>
      <c r="F23" s="4"/>
      <c r="G23" s="4"/>
      <c r="H23" s="53">
        <f t="shared" si="0"/>
        <v>130000</v>
      </c>
      <c r="I23" s="96">
        <f>SUM(I24)</f>
        <v>130000</v>
      </c>
      <c r="J23" s="61">
        <f>SUM(J24)</f>
        <v>0</v>
      </c>
      <c r="K23" s="61">
        <f>SUM(K24)</f>
        <v>0</v>
      </c>
      <c r="L23" s="40"/>
    </row>
    <row r="24" spans="1:12" s="41" customFormat="1" ht="48" customHeight="1">
      <c r="A24" s="35"/>
      <c r="B24" s="5" t="s">
        <v>8</v>
      </c>
      <c r="C24" s="7"/>
      <c r="D24" s="7"/>
      <c r="E24" s="6" t="s">
        <v>11</v>
      </c>
      <c r="F24" s="4"/>
      <c r="G24" s="4"/>
      <c r="H24" s="53">
        <f t="shared" si="0"/>
        <v>130000</v>
      </c>
      <c r="I24" s="96">
        <f>SUM(I25:I25)</f>
        <v>130000</v>
      </c>
      <c r="J24" s="57">
        <f>SUM(J25:J25)</f>
        <v>0</v>
      </c>
      <c r="K24" s="57">
        <f>SUM(K25:K25)</f>
        <v>0</v>
      </c>
      <c r="L24" s="40"/>
    </row>
    <row r="25" spans="1:12" s="41" customFormat="1" ht="55.5" customHeight="1">
      <c r="A25" s="35"/>
      <c r="B25" s="10" t="s">
        <v>143</v>
      </c>
      <c r="C25" s="10" t="s">
        <v>144</v>
      </c>
      <c r="D25" s="10" t="s">
        <v>146</v>
      </c>
      <c r="E25" s="69" t="s">
        <v>145</v>
      </c>
      <c r="F25" s="4"/>
      <c r="G25" s="4"/>
      <c r="H25" s="53">
        <f t="shared" si="0"/>
        <v>130000</v>
      </c>
      <c r="I25" s="89">
        <v>130000</v>
      </c>
      <c r="J25" s="57"/>
      <c r="K25" s="57"/>
      <c r="L25" s="40"/>
    </row>
    <row r="26" spans="1:12" s="41" customFormat="1" ht="80.25" customHeight="1">
      <c r="A26" s="35"/>
      <c r="B26" s="5" t="s">
        <v>130</v>
      </c>
      <c r="C26" s="5"/>
      <c r="D26" s="5"/>
      <c r="E26" s="6" t="s">
        <v>101</v>
      </c>
      <c r="F26" s="4"/>
      <c r="G26" s="4"/>
      <c r="H26" s="53">
        <f>SUM(I26:J26)</f>
        <v>130000</v>
      </c>
      <c r="I26" s="96">
        <f>SUM(I27)</f>
        <v>130000</v>
      </c>
      <c r="J26" s="89">
        <f t="shared" ref="J26:K26" si="2">SUM(J27)</f>
        <v>0</v>
      </c>
      <c r="K26" s="89">
        <f t="shared" si="2"/>
        <v>0</v>
      </c>
      <c r="L26" s="40"/>
    </row>
    <row r="27" spans="1:12" s="41" customFormat="1" ht="87" customHeight="1">
      <c r="A27" s="35"/>
      <c r="B27" s="5" t="s">
        <v>100</v>
      </c>
      <c r="C27" s="5"/>
      <c r="D27" s="5"/>
      <c r="E27" s="6" t="s">
        <v>101</v>
      </c>
      <c r="F27" s="4"/>
      <c r="G27" s="4"/>
      <c r="H27" s="53">
        <f>SUM(I27:J27)</f>
        <v>130000</v>
      </c>
      <c r="I27" s="96">
        <f>SUM(I28)</f>
        <v>130000</v>
      </c>
      <c r="J27" s="89">
        <f t="shared" ref="J27:K27" si="3">SUM(J28)</f>
        <v>0</v>
      </c>
      <c r="K27" s="89">
        <f t="shared" si="3"/>
        <v>0</v>
      </c>
      <c r="L27" s="40"/>
    </row>
    <row r="28" spans="1:12" s="41" customFormat="1" ht="59.25" customHeight="1">
      <c r="A28" s="35"/>
      <c r="B28" s="80" t="s">
        <v>106</v>
      </c>
      <c r="C28" s="80" t="s">
        <v>9</v>
      </c>
      <c r="D28" s="80" t="s">
        <v>3</v>
      </c>
      <c r="E28" s="13" t="s">
        <v>10</v>
      </c>
      <c r="F28" s="4"/>
      <c r="G28" s="4"/>
      <c r="H28" s="53">
        <f>SUM(I28:J28)</f>
        <v>130000</v>
      </c>
      <c r="I28" s="89">
        <v>130000</v>
      </c>
      <c r="J28" s="57"/>
      <c r="K28" s="57"/>
      <c r="L28" s="40"/>
    </row>
    <row r="29" spans="1:12" ht="83.25" customHeight="1">
      <c r="A29" s="35"/>
      <c r="B29" s="9"/>
      <c r="C29" s="9"/>
      <c r="D29" s="10"/>
      <c r="E29" s="11"/>
      <c r="F29" s="95" t="s">
        <v>171</v>
      </c>
      <c r="G29" s="12" t="s">
        <v>188</v>
      </c>
      <c r="H29" s="53">
        <f>SUM(I29:J29)</f>
        <v>1553678</v>
      </c>
      <c r="I29" s="96">
        <f>SUM(I32)</f>
        <v>1553678</v>
      </c>
      <c r="J29" s="54">
        <f>SUM(J32)</f>
        <v>0</v>
      </c>
      <c r="K29" s="54">
        <f>SUM(K32)</f>
        <v>0</v>
      </c>
      <c r="L29" s="76"/>
    </row>
    <row r="30" spans="1:12" ht="26.25" customHeight="1">
      <c r="A30" s="35"/>
      <c r="B30" s="3"/>
      <c r="C30" s="3"/>
      <c r="D30" s="3"/>
      <c r="E30" s="3"/>
      <c r="F30" s="4" t="s">
        <v>2</v>
      </c>
      <c r="G30" s="4"/>
      <c r="H30" s="53">
        <f t="shared" ref="H30:H93" si="4">SUM(I30:J30)</f>
        <v>0</v>
      </c>
      <c r="I30" s="97"/>
      <c r="J30" s="55"/>
      <c r="K30" s="54">
        <f>I30+J30</f>
        <v>0</v>
      </c>
      <c r="L30" s="76"/>
    </row>
    <row r="31" spans="1:12" ht="99.75" customHeight="1">
      <c r="A31" s="35"/>
      <c r="B31" s="5" t="s">
        <v>129</v>
      </c>
      <c r="C31" s="7"/>
      <c r="D31" s="7"/>
      <c r="E31" s="6" t="s">
        <v>91</v>
      </c>
      <c r="F31" s="4"/>
      <c r="G31" s="4"/>
      <c r="H31" s="53">
        <f t="shared" si="4"/>
        <v>1553678</v>
      </c>
      <c r="I31" s="97">
        <f>SUM(I32)</f>
        <v>1553678</v>
      </c>
      <c r="J31" s="55">
        <f>SUM(J32)</f>
        <v>0</v>
      </c>
      <c r="K31" s="55">
        <f>SUM(K32)</f>
        <v>0</v>
      </c>
      <c r="L31" s="76"/>
    </row>
    <row r="32" spans="1:12" ht="99.75" customHeight="1">
      <c r="A32" s="35"/>
      <c r="B32" s="5" t="s">
        <v>57</v>
      </c>
      <c r="C32" s="5"/>
      <c r="D32" s="5"/>
      <c r="E32" s="6" t="s">
        <v>91</v>
      </c>
      <c r="F32" s="14"/>
      <c r="G32" s="14"/>
      <c r="H32" s="53">
        <f t="shared" si="4"/>
        <v>1553678</v>
      </c>
      <c r="I32" s="97">
        <f>I33</f>
        <v>1553678</v>
      </c>
      <c r="J32" s="58">
        <f>J33</f>
        <v>0</v>
      </c>
      <c r="K32" s="59"/>
      <c r="L32" s="76"/>
    </row>
    <row r="33" spans="1:12" ht="45.75" customHeight="1">
      <c r="A33" s="35"/>
      <c r="B33" s="80" t="s">
        <v>58</v>
      </c>
      <c r="C33" s="80" t="s">
        <v>12</v>
      </c>
      <c r="D33" s="80" t="s">
        <v>13</v>
      </c>
      <c r="E33" s="13" t="s">
        <v>14</v>
      </c>
      <c r="F33" s="4"/>
      <c r="G33" s="4"/>
      <c r="H33" s="53">
        <f t="shared" si="4"/>
        <v>1553678</v>
      </c>
      <c r="I33" s="98">
        <v>1553678</v>
      </c>
      <c r="J33" s="56"/>
      <c r="K33" s="57"/>
      <c r="L33" s="76"/>
    </row>
    <row r="34" spans="1:12" ht="159" customHeight="1">
      <c r="A34" s="35"/>
      <c r="B34" s="9"/>
      <c r="C34" s="9"/>
      <c r="D34" s="10"/>
      <c r="E34" s="11"/>
      <c r="F34" s="105" t="s">
        <v>180</v>
      </c>
      <c r="G34" s="12" t="s">
        <v>189</v>
      </c>
      <c r="H34" s="53">
        <f t="shared" si="4"/>
        <v>50000</v>
      </c>
      <c r="I34" s="96">
        <f>SUM(I37)</f>
        <v>50000</v>
      </c>
      <c r="J34" s="54">
        <f>SUM(J37)</f>
        <v>0</v>
      </c>
      <c r="K34" s="54">
        <f>SUM(K37)</f>
        <v>0</v>
      </c>
      <c r="L34" s="76"/>
    </row>
    <row r="35" spans="1:12" ht="33.75" customHeight="1">
      <c r="A35" s="35"/>
      <c r="B35" s="3"/>
      <c r="C35" s="3"/>
      <c r="D35" s="3"/>
      <c r="E35" s="3"/>
      <c r="F35" s="4" t="s">
        <v>2</v>
      </c>
      <c r="G35" s="4"/>
      <c r="H35" s="53">
        <f t="shared" si="4"/>
        <v>0</v>
      </c>
      <c r="I35" s="97"/>
      <c r="J35" s="55"/>
      <c r="K35" s="54">
        <f>I35+J35</f>
        <v>0</v>
      </c>
      <c r="L35" s="76"/>
    </row>
    <row r="36" spans="1:12" ht="93" customHeight="1">
      <c r="A36" s="35"/>
      <c r="B36" s="5" t="s">
        <v>129</v>
      </c>
      <c r="C36" s="7"/>
      <c r="D36" s="7"/>
      <c r="E36" s="6" t="s">
        <v>91</v>
      </c>
      <c r="F36" s="4"/>
      <c r="G36" s="4"/>
      <c r="H36" s="53">
        <f t="shared" si="4"/>
        <v>50000</v>
      </c>
      <c r="I36" s="97">
        <f>SUM(I37)</f>
        <v>50000</v>
      </c>
      <c r="J36" s="55">
        <f>SUM(J37)</f>
        <v>0</v>
      </c>
      <c r="K36" s="55">
        <f>SUM(K37)</f>
        <v>0</v>
      </c>
      <c r="L36" s="76"/>
    </row>
    <row r="37" spans="1:12" ht="120.75" customHeight="1">
      <c r="A37" s="35"/>
      <c r="B37" s="5" t="s">
        <v>57</v>
      </c>
      <c r="C37" s="5"/>
      <c r="D37" s="5"/>
      <c r="E37" s="6" t="s">
        <v>92</v>
      </c>
      <c r="F37" s="4"/>
      <c r="G37" s="4"/>
      <c r="H37" s="53">
        <f t="shared" si="4"/>
        <v>50000</v>
      </c>
      <c r="I37" s="97">
        <f>SUM(I38)</f>
        <v>50000</v>
      </c>
      <c r="J37" s="55"/>
      <c r="K37" s="54"/>
      <c r="L37" s="76"/>
    </row>
    <row r="38" spans="1:12" ht="51.75" customHeight="1">
      <c r="A38" s="35"/>
      <c r="B38" s="7" t="s">
        <v>58</v>
      </c>
      <c r="C38" s="7" t="s">
        <v>12</v>
      </c>
      <c r="D38" s="7" t="s">
        <v>13</v>
      </c>
      <c r="E38" s="13" t="s">
        <v>14</v>
      </c>
      <c r="F38" s="4"/>
      <c r="G38" s="4"/>
      <c r="H38" s="53">
        <f t="shared" si="4"/>
        <v>50000</v>
      </c>
      <c r="I38" s="98">
        <v>50000</v>
      </c>
      <c r="J38" s="56"/>
      <c r="K38" s="57"/>
      <c r="L38" s="76"/>
    </row>
    <row r="39" spans="1:12" ht="96" customHeight="1">
      <c r="A39" s="35"/>
      <c r="B39" s="80"/>
      <c r="C39" s="80"/>
      <c r="D39" s="10"/>
      <c r="E39" s="23"/>
      <c r="F39" s="105" t="s">
        <v>209</v>
      </c>
      <c r="G39" s="12" t="s">
        <v>190</v>
      </c>
      <c r="H39" s="53">
        <f t="shared" si="4"/>
        <v>6761605</v>
      </c>
      <c r="I39" s="96">
        <f>I42</f>
        <v>6761605</v>
      </c>
      <c r="J39" s="54">
        <f>J42</f>
        <v>0</v>
      </c>
      <c r="K39" s="54">
        <f>K42</f>
        <v>0</v>
      </c>
      <c r="L39" s="76"/>
    </row>
    <row r="40" spans="1:12" s="41" customFormat="1" ht="38.25" customHeight="1">
      <c r="A40" s="35"/>
      <c r="B40" s="15"/>
      <c r="C40" s="15"/>
      <c r="D40" s="15"/>
      <c r="E40" s="15"/>
      <c r="F40" s="4" t="s">
        <v>2</v>
      </c>
      <c r="G40" s="4"/>
      <c r="H40" s="53">
        <f t="shared" si="4"/>
        <v>0</v>
      </c>
      <c r="I40" s="99"/>
      <c r="J40" s="60"/>
      <c r="K40" s="54">
        <f>I40+J40</f>
        <v>0</v>
      </c>
      <c r="L40" s="76"/>
    </row>
    <row r="41" spans="1:12" s="41" customFormat="1" ht="75.75" customHeight="1">
      <c r="A41" s="35"/>
      <c r="B41" s="5" t="s">
        <v>130</v>
      </c>
      <c r="C41" s="5"/>
      <c r="D41" s="5"/>
      <c r="E41" s="6" t="s">
        <v>101</v>
      </c>
      <c r="F41" s="4"/>
      <c r="G41" s="4"/>
      <c r="H41" s="53">
        <f t="shared" si="4"/>
        <v>6761605</v>
      </c>
      <c r="I41" s="100">
        <f>SUM(I42)</f>
        <v>6761605</v>
      </c>
      <c r="J41" s="71">
        <f>SUM(J42)</f>
        <v>0</v>
      </c>
      <c r="K41" s="71">
        <f>SUM(K42)</f>
        <v>0</v>
      </c>
      <c r="L41" s="76"/>
    </row>
    <row r="42" spans="1:12" s="43" customFormat="1" ht="72.75" customHeight="1">
      <c r="A42" s="30"/>
      <c r="B42" s="5" t="s">
        <v>100</v>
      </c>
      <c r="C42" s="5"/>
      <c r="D42" s="5"/>
      <c r="E42" s="6" t="s">
        <v>101</v>
      </c>
      <c r="F42" s="14"/>
      <c r="G42" s="14"/>
      <c r="H42" s="53">
        <f t="shared" si="4"/>
        <v>6761605</v>
      </c>
      <c r="I42" s="96">
        <f>SUM(I43:I49)</f>
        <v>6761605</v>
      </c>
      <c r="J42" s="63">
        <f>SUM(J43:J49)</f>
        <v>0</v>
      </c>
      <c r="K42" s="63">
        <f>SUM(K43:K49)</f>
        <v>0</v>
      </c>
      <c r="L42" s="76"/>
    </row>
    <row r="43" spans="1:12" s="43" customFormat="1" ht="155.25" customHeight="1">
      <c r="A43" s="30"/>
      <c r="B43" s="7" t="s">
        <v>102</v>
      </c>
      <c r="C43" s="107" t="s">
        <v>85</v>
      </c>
      <c r="D43" s="107" t="s">
        <v>4</v>
      </c>
      <c r="E43" s="16" t="s">
        <v>63</v>
      </c>
      <c r="F43" s="14"/>
      <c r="G43" s="14"/>
      <c r="H43" s="53">
        <f t="shared" si="4"/>
        <v>250000</v>
      </c>
      <c r="I43" s="89">
        <v>250000</v>
      </c>
      <c r="J43" s="62"/>
      <c r="K43" s="59"/>
      <c r="L43" s="76"/>
    </row>
    <row r="44" spans="1:12" s="43" customFormat="1" ht="50.25" customHeight="1">
      <c r="A44" s="30"/>
      <c r="B44" s="7" t="s">
        <v>103</v>
      </c>
      <c r="C44" s="10" t="s">
        <v>66</v>
      </c>
      <c r="D44" s="10" t="s">
        <v>31</v>
      </c>
      <c r="E44" s="16" t="s">
        <v>67</v>
      </c>
      <c r="F44" s="14"/>
      <c r="G44" s="14"/>
      <c r="H44" s="53">
        <f t="shared" si="4"/>
        <v>6000</v>
      </c>
      <c r="I44" s="89">
        <v>6000</v>
      </c>
      <c r="J44" s="62"/>
      <c r="K44" s="59"/>
      <c r="L44" s="76"/>
    </row>
    <row r="45" spans="1:12" s="43" customFormat="1" ht="71.25" customHeight="1">
      <c r="A45" s="30"/>
      <c r="B45" s="7" t="s">
        <v>163</v>
      </c>
      <c r="C45" s="10" t="s">
        <v>164</v>
      </c>
      <c r="D45" s="10" t="s">
        <v>31</v>
      </c>
      <c r="E45" s="74" t="s">
        <v>165</v>
      </c>
      <c r="F45" s="14"/>
      <c r="G45" s="14"/>
      <c r="H45" s="53">
        <f t="shared" si="4"/>
        <v>20000</v>
      </c>
      <c r="I45" s="89">
        <v>20000</v>
      </c>
      <c r="J45" s="62"/>
      <c r="K45" s="59"/>
      <c r="L45" s="76"/>
    </row>
    <row r="46" spans="1:12" s="43" customFormat="1" ht="66" customHeight="1">
      <c r="A46" s="30"/>
      <c r="B46" s="7" t="s">
        <v>104</v>
      </c>
      <c r="C46" s="10" t="s">
        <v>68</v>
      </c>
      <c r="D46" s="10" t="s">
        <v>31</v>
      </c>
      <c r="E46" s="16" t="s">
        <v>69</v>
      </c>
      <c r="F46" s="14"/>
      <c r="G46" s="14"/>
      <c r="H46" s="53">
        <f t="shared" si="4"/>
        <v>1500</v>
      </c>
      <c r="I46" s="89">
        <v>1500</v>
      </c>
      <c r="J46" s="62"/>
      <c r="K46" s="59"/>
      <c r="L46" s="76"/>
    </row>
    <row r="47" spans="1:12" s="43" customFormat="1" ht="68.25" customHeight="1">
      <c r="A47" s="30"/>
      <c r="B47" s="7" t="s">
        <v>105</v>
      </c>
      <c r="C47" s="10" t="s">
        <v>89</v>
      </c>
      <c r="D47" s="10" t="s">
        <v>31</v>
      </c>
      <c r="E47" s="16" t="s">
        <v>90</v>
      </c>
      <c r="F47" s="14"/>
      <c r="G47" s="14"/>
      <c r="H47" s="53">
        <f t="shared" si="4"/>
        <v>14013</v>
      </c>
      <c r="I47" s="89">
        <v>14013</v>
      </c>
      <c r="J47" s="62"/>
      <c r="K47" s="59"/>
      <c r="L47" s="76"/>
    </row>
    <row r="48" spans="1:12" s="43" customFormat="1" ht="66.75" customHeight="1">
      <c r="A48" s="30"/>
      <c r="B48" s="7" t="s">
        <v>134</v>
      </c>
      <c r="C48" s="10" t="s">
        <v>61</v>
      </c>
      <c r="D48" s="10" t="s">
        <v>3</v>
      </c>
      <c r="E48" s="67" t="s">
        <v>62</v>
      </c>
      <c r="F48" s="14"/>
      <c r="G48" s="14"/>
      <c r="H48" s="53">
        <f t="shared" si="4"/>
        <v>5970092</v>
      </c>
      <c r="I48" s="89">
        <v>5970092</v>
      </c>
      <c r="J48" s="61"/>
      <c r="K48" s="57"/>
      <c r="L48" s="76"/>
    </row>
    <row r="49" spans="1:12" s="41" customFormat="1" ht="56.25" customHeight="1">
      <c r="A49" s="35"/>
      <c r="B49" s="7" t="s">
        <v>106</v>
      </c>
      <c r="C49" s="7" t="s">
        <v>9</v>
      </c>
      <c r="D49" s="7" t="s">
        <v>3</v>
      </c>
      <c r="E49" s="13" t="s">
        <v>10</v>
      </c>
      <c r="F49" s="4"/>
      <c r="G49" s="4"/>
      <c r="H49" s="53">
        <f t="shared" si="4"/>
        <v>500000</v>
      </c>
      <c r="I49" s="89">
        <v>500000</v>
      </c>
      <c r="J49" s="61"/>
      <c r="K49" s="57"/>
      <c r="L49" s="76"/>
    </row>
    <row r="50" spans="1:12" ht="95.25" customHeight="1">
      <c r="A50" s="35"/>
      <c r="B50" s="80"/>
      <c r="C50" s="80"/>
      <c r="D50" s="10"/>
      <c r="E50" s="23"/>
      <c r="F50" s="106" t="s">
        <v>181</v>
      </c>
      <c r="G50" s="12" t="s">
        <v>191</v>
      </c>
      <c r="H50" s="53">
        <f t="shared" si="4"/>
        <v>175500</v>
      </c>
      <c r="I50" s="96">
        <f>I53</f>
        <v>150000</v>
      </c>
      <c r="J50" s="96">
        <f>J53</f>
        <v>25500</v>
      </c>
      <c r="K50" s="96">
        <f>K53</f>
        <v>25500</v>
      </c>
      <c r="L50" s="76"/>
    </row>
    <row r="51" spans="1:12" s="41" customFormat="1" ht="33.75" customHeight="1">
      <c r="A51" s="35"/>
      <c r="B51" s="15"/>
      <c r="C51" s="15"/>
      <c r="D51" s="15"/>
      <c r="E51" s="15"/>
      <c r="F51" s="4" t="s">
        <v>2</v>
      </c>
      <c r="G51" s="4"/>
      <c r="H51" s="53">
        <f t="shared" si="4"/>
        <v>0</v>
      </c>
      <c r="I51" s="99"/>
      <c r="J51" s="99"/>
      <c r="K51" s="96">
        <f>I51+J51</f>
        <v>0</v>
      </c>
      <c r="L51" s="76"/>
    </row>
    <row r="52" spans="1:12" s="41" customFormat="1" ht="56.25" customHeight="1">
      <c r="A52" s="35"/>
      <c r="B52" s="5" t="s">
        <v>131</v>
      </c>
      <c r="C52" s="5"/>
      <c r="D52" s="5"/>
      <c r="E52" s="6" t="s">
        <v>97</v>
      </c>
      <c r="F52" s="4"/>
      <c r="G52" s="4"/>
      <c r="H52" s="53">
        <f t="shared" si="4"/>
        <v>175500</v>
      </c>
      <c r="I52" s="100">
        <f>SUM(I53)</f>
        <v>150000</v>
      </c>
      <c r="J52" s="100">
        <f>SUM(J53)</f>
        <v>25500</v>
      </c>
      <c r="K52" s="100">
        <f>SUM(K53)</f>
        <v>25500</v>
      </c>
      <c r="L52" s="76"/>
    </row>
    <row r="53" spans="1:12" s="43" customFormat="1" ht="56.25" customHeight="1">
      <c r="A53" s="30"/>
      <c r="B53" s="5" t="s">
        <v>32</v>
      </c>
      <c r="C53" s="5"/>
      <c r="D53" s="5"/>
      <c r="E53" s="6" t="s">
        <v>97</v>
      </c>
      <c r="F53" s="14"/>
      <c r="G53" s="14"/>
      <c r="H53" s="53">
        <f t="shared" si="4"/>
        <v>175500</v>
      </c>
      <c r="I53" s="96">
        <f>SUM(I54:I55)</f>
        <v>150000</v>
      </c>
      <c r="J53" s="96">
        <f>SUM(J54:J55)</f>
        <v>25500</v>
      </c>
      <c r="K53" s="96">
        <f>SUM(K54:K55)</f>
        <v>25500</v>
      </c>
      <c r="L53" s="76"/>
    </row>
    <row r="54" spans="1:12" s="43" customFormat="1" ht="58.5" customHeight="1">
      <c r="A54" s="30"/>
      <c r="B54" s="10" t="s">
        <v>166</v>
      </c>
      <c r="C54" s="10" t="s">
        <v>167</v>
      </c>
      <c r="D54" s="10" t="s">
        <v>75</v>
      </c>
      <c r="E54" s="74" t="s">
        <v>168</v>
      </c>
      <c r="F54" s="14"/>
      <c r="G54" s="14"/>
      <c r="H54" s="53">
        <f t="shared" si="4"/>
        <v>25500</v>
      </c>
      <c r="I54" s="96"/>
      <c r="J54" s="89">
        <v>25500</v>
      </c>
      <c r="K54" s="89">
        <v>25500</v>
      </c>
      <c r="L54" s="76"/>
    </row>
    <row r="55" spans="1:12" s="45" customFormat="1" ht="57.75" customHeight="1">
      <c r="A55" s="44"/>
      <c r="B55" s="7" t="s">
        <v>33</v>
      </c>
      <c r="C55" s="7" t="s">
        <v>15</v>
      </c>
      <c r="D55" s="7" t="s">
        <v>16</v>
      </c>
      <c r="E55" s="13" t="s">
        <v>17</v>
      </c>
      <c r="F55" s="17"/>
      <c r="G55" s="17"/>
      <c r="H55" s="53">
        <f t="shared" si="4"/>
        <v>150000</v>
      </c>
      <c r="I55" s="89">
        <v>150000</v>
      </c>
      <c r="J55" s="89"/>
      <c r="K55" s="89"/>
      <c r="L55" s="76"/>
    </row>
    <row r="56" spans="1:12" s="45" customFormat="1" ht="140.25" customHeight="1">
      <c r="A56" s="44"/>
      <c r="B56" s="7"/>
      <c r="C56" s="7"/>
      <c r="D56" s="7"/>
      <c r="E56" s="13"/>
      <c r="F56" s="12" t="s">
        <v>159</v>
      </c>
      <c r="G56" s="12" t="s">
        <v>192</v>
      </c>
      <c r="H56" s="53">
        <f t="shared" si="4"/>
        <v>1950806</v>
      </c>
      <c r="I56" s="96">
        <f>SUM(I59)</f>
        <v>1935806</v>
      </c>
      <c r="J56" s="96">
        <f>SUM(J60:J60)</f>
        <v>15000</v>
      </c>
      <c r="K56" s="96">
        <f>SUM(K60:K60)</f>
        <v>15000</v>
      </c>
      <c r="L56" s="76"/>
    </row>
    <row r="57" spans="1:12" s="45" customFormat="1" ht="32.25" customHeight="1">
      <c r="A57" s="44"/>
      <c r="B57" s="7"/>
      <c r="C57" s="7"/>
      <c r="D57" s="7"/>
      <c r="E57" s="13"/>
      <c r="F57" s="4" t="s">
        <v>2</v>
      </c>
      <c r="G57" s="4"/>
      <c r="H57" s="53">
        <f t="shared" si="4"/>
        <v>0</v>
      </c>
      <c r="I57" s="89"/>
      <c r="J57" s="89"/>
      <c r="K57" s="89"/>
      <c r="L57" s="76"/>
    </row>
    <row r="58" spans="1:12" s="45" customFormat="1" ht="54" customHeight="1">
      <c r="A58" s="44"/>
      <c r="B58" s="5" t="s">
        <v>132</v>
      </c>
      <c r="C58" s="7"/>
      <c r="D58" s="7"/>
      <c r="E58" s="6" t="s">
        <v>11</v>
      </c>
      <c r="F58" s="4"/>
      <c r="G58" s="4"/>
      <c r="H58" s="53">
        <f t="shared" si="4"/>
        <v>1950806</v>
      </c>
      <c r="I58" s="96">
        <f>SUM(I59)</f>
        <v>1935806</v>
      </c>
      <c r="J58" s="96">
        <f>SUM(J59)</f>
        <v>15000</v>
      </c>
      <c r="K58" s="96">
        <f>SUM(K59)</f>
        <v>15000</v>
      </c>
      <c r="L58" s="76"/>
    </row>
    <row r="59" spans="1:12" s="45" customFormat="1" ht="60.75" customHeight="1">
      <c r="A59" s="44"/>
      <c r="B59" s="5" t="s">
        <v>8</v>
      </c>
      <c r="C59" s="7"/>
      <c r="D59" s="7"/>
      <c r="E59" s="6" t="s">
        <v>11</v>
      </c>
      <c r="F59" s="4"/>
      <c r="G59" s="4"/>
      <c r="H59" s="53">
        <f t="shared" si="4"/>
        <v>1950806</v>
      </c>
      <c r="I59" s="96">
        <f>SUM(I60:I60)</f>
        <v>1935806</v>
      </c>
      <c r="J59" s="96">
        <f>SUM(J60:J60)</f>
        <v>15000</v>
      </c>
      <c r="K59" s="96">
        <f>SUM(K60:K60)</f>
        <v>15000</v>
      </c>
      <c r="L59" s="76"/>
    </row>
    <row r="60" spans="1:12" s="45" customFormat="1" ht="92.25" customHeight="1">
      <c r="A60" s="44"/>
      <c r="B60" s="7" t="s">
        <v>37</v>
      </c>
      <c r="C60" s="7" t="s">
        <v>38</v>
      </c>
      <c r="D60" s="7" t="s">
        <v>39</v>
      </c>
      <c r="E60" s="13" t="s">
        <v>40</v>
      </c>
      <c r="F60" s="4"/>
      <c r="G60" s="4"/>
      <c r="H60" s="53">
        <f t="shared" si="4"/>
        <v>1950806</v>
      </c>
      <c r="I60" s="89">
        <v>1935806</v>
      </c>
      <c r="J60" s="89">
        <v>15000</v>
      </c>
      <c r="K60" s="89">
        <v>15000</v>
      </c>
      <c r="L60" s="76"/>
    </row>
    <row r="61" spans="1:12" s="45" customFormat="1" ht="140.25" customHeight="1">
      <c r="A61" s="44"/>
      <c r="B61" s="7"/>
      <c r="C61" s="7"/>
      <c r="D61" s="7"/>
      <c r="E61" s="13"/>
      <c r="F61" s="12" t="s">
        <v>162</v>
      </c>
      <c r="G61" s="12" t="s">
        <v>193</v>
      </c>
      <c r="H61" s="53">
        <f t="shared" si="4"/>
        <v>162757</v>
      </c>
      <c r="I61" s="96">
        <f>SUM(I64)</f>
        <v>162757</v>
      </c>
      <c r="J61" s="96">
        <f>SUM(J65:J65)</f>
        <v>0</v>
      </c>
      <c r="K61" s="96">
        <f>SUM(K65:K65)</f>
        <v>0</v>
      </c>
      <c r="L61" s="76"/>
    </row>
    <row r="62" spans="1:12" s="45" customFormat="1" ht="34.5" customHeight="1">
      <c r="A62" s="44"/>
      <c r="B62" s="7"/>
      <c r="C62" s="7"/>
      <c r="D62" s="7"/>
      <c r="E62" s="13"/>
      <c r="F62" s="4" t="s">
        <v>2</v>
      </c>
      <c r="G62" s="4"/>
      <c r="H62" s="53">
        <f t="shared" si="4"/>
        <v>0</v>
      </c>
      <c r="I62" s="89"/>
      <c r="J62" s="89"/>
      <c r="K62" s="89"/>
      <c r="L62" s="76"/>
    </row>
    <row r="63" spans="1:12" s="45" customFormat="1" ht="57" customHeight="1">
      <c r="A63" s="44"/>
      <c r="B63" s="5" t="s">
        <v>132</v>
      </c>
      <c r="C63" s="7"/>
      <c r="D63" s="7"/>
      <c r="E63" s="6" t="s">
        <v>11</v>
      </c>
      <c r="F63" s="4"/>
      <c r="G63" s="4"/>
      <c r="H63" s="53">
        <f t="shared" si="4"/>
        <v>162757</v>
      </c>
      <c r="I63" s="96">
        <f>SUM(I64)</f>
        <v>162757</v>
      </c>
      <c r="J63" s="89">
        <f>SUM(J64)</f>
        <v>0</v>
      </c>
      <c r="K63" s="89">
        <f>SUM(K64)</f>
        <v>0</v>
      </c>
      <c r="L63" s="76"/>
    </row>
    <row r="64" spans="1:12" s="45" customFormat="1" ht="58.5" customHeight="1">
      <c r="A64" s="44"/>
      <c r="B64" s="5" t="s">
        <v>8</v>
      </c>
      <c r="C64" s="7"/>
      <c r="D64" s="7"/>
      <c r="E64" s="6" t="s">
        <v>11</v>
      </c>
      <c r="F64" s="4"/>
      <c r="G64" s="4"/>
      <c r="H64" s="53">
        <f t="shared" si="4"/>
        <v>162757</v>
      </c>
      <c r="I64" s="96">
        <f>SUM(I65:I65)</f>
        <v>162757</v>
      </c>
      <c r="J64" s="89">
        <f>SUM(J65:J65)</f>
        <v>0</v>
      </c>
      <c r="K64" s="89">
        <f>SUM(K65:K65)</f>
        <v>0</v>
      </c>
      <c r="L64" s="76"/>
    </row>
    <row r="65" spans="1:12" s="45" customFormat="1" ht="90" customHeight="1">
      <c r="A65" s="44"/>
      <c r="B65" s="7" t="s">
        <v>37</v>
      </c>
      <c r="C65" s="7" t="s">
        <v>38</v>
      </c>
      <c r="D65" s="7" t="s">
        <v>39</v>
      </c>
      <c r="E65" s="13" t="s">
        <v>40</v>
      </c>
      <c r="F65" s="4"/>
      <c r="G65" s="4"/>
      <c r="H65" s="53">
        <f t="shared" si="4"/>
        <v>162757</v>
      </c>
      <c r="I65" s="89">
        <v>162757</v>
      </c>
      <c r="J65" s="89"/>
      <c r="K65" s="89"/>
      <c r="L65" s="76"/>
    </row>
    <row r="66" spans="1:12" s="41" customFormat="1" ht="108.75" customHeight="1">
      <c r="A66" s="35"/>
      <c r="B66" s="20"/>
      <c r="C66" s="20"/>
      <c r="D66" s="20"/>
      <c r="E66" s="19"/>
      <c r="F66" s="105" t="s">
        <v>206</v>
      </c>
      <c r="G66" s="12" t="s">
        <v>182</v>
      </c>
      <c r="H66" s="53">
        <f t="shared" si="4"/>
        <v>300000</v>
      </c>
      <c r="I66" s="96">
        <f>SUM(I69)</f>
        <v>300000</v>
      </c>
      <c r="J66" s="96">
        <f>SUM(J69)</f>
        <v>0</v>
      </c>
      <c r="K66" s="96">
        <f>SUM(K69)</f>
        <v>0</v>
      </c>
      <c r="L66" s="76"/>
    </row>
    <row r="67" spans="1:12" s="41" customFormat="1" ht="37.5" customHeight="1">
      <c r="A67" s="35"/>
      <c r="B67" s="15"/>
      <c r="C67" s="15"/>
      <c r="D67" s="15"/>
      <c r="E67" s="15"/>
      <c r="F67" s="4" t="s">
        <v>2</v>
      </c>
      <c r="G67" s="4"/>
      <c r="H67" s="53">
        <f t="shared" si="4"/>
        <v>0</v>
      </c>
      <c r="I67" s="99"/>
      <c r="J67" s="99"/>
      <c r="K67" s="96">
        <f>I67+J67</f>
        <v>0</v>
      </c>
      <c r="L67" s="76"/>
    </row>
    <row r="68" spans="1:12" s="41" customFormat="1" ht="54" customHeight="1">
      <c r="A68" s="35"/>
      <c r="B68" s="5" t="s">
        <v>132</v>
      </c>
      <c r="C68" s="5"/>
      <c r="D68" s="5"/>
      <c r="E68" s="6" t="s">
        <v>11</v>
      </c>
      <c r="F68" s="4"/>
      <c r="G68" s="4"/>
      <c r="H68" s="53">
        <f t="shared" si="4"/>
        <v>300000</v>
      </c>
      <c r="I68" s="100">
        <f>SUM(I69)</f>
        <v>300000</v>
      </c>
      <c r="J68" s="100">
        <f>SUM(J69)</f>
        <v>0</v>
      </c>
      <c r="K68" s="100">
        <f>SUM(K69)</f>
        <v>0</v>
      </c>
      <c r="L68" s="76"/>
    </row>
    <row r="69" spans="1:12" s="41" customFormat="1" ht="59.25" customHeight="1">
      <c r="A69" s="35"/>
      <c r="B69" s="5" t="s">
        <v>8</v>
      </c>
      <c r="C69" s="5"/>
      <c r="D69" s="5"/>
      <c r="E69" s="6" t="s">
        <v>11</v>
      </c>
      <c r="F69" s="14"/>
      <c r="G69" s="14"/>
      <c r="H69" s="53">
        <f t="shared" si="4"/>
        <v>300000</v>
      </c>
      <c r="I69" s="100">
        <f>SUM(I70:I70)</f>
        <v>300000</v>
      </c>
      <c r="J69" s="100">
        <f>SUM(J70:J70)</f>
        <v>0</v>
      </c>
      <c r="K69" s="100">
        <f>SUM(K70:K70)</f>
        <v>0</v>
      </c>
      <c r="L69" s="76"/>
    </row>
    <row r="70" spans="1:12" s="41" customFormat="1" ht="108.75" customHeight="1">
      <c r="A70" s="35"/>
      <c r="B70" s="80" t="s">
        <v>18</v>
      </c>
      <c r="C70" s="80" t="s">
        <v>19</v>
      </c>
      <c r="D70" s="80" t="s">
        <v>20</v>
      </c>
      <c r="E70" s="13" t="s">
        <v>21</v>
      </c>
      <c r="F70" s="15"/>
      <c r="G70" s="15"/>
      <c r="H70" s="53">
        <f t="shared" si="4"/>
        <v>300000</v>
      </c>
      <c r="I70" s="89">
        <v>300000</v>
      </c>
      <c r="J70" s="89"/>
      <c r="K70" s="89"/>
      <c r="L70" s="76"/>
    </row>
    <row r="71" spans="1:12" s="47" customFormat="1" ht="96" customHeight="1">
      <c r="A71" s="46"/>
      <c r="B71" s="21"/>
      <c r="C71" s="21"/>
      <c r="D71" s="21"/>
      <c r="E71" s="22"/>
      <c r="F71" s="95" t="s">
        <v>172</v>
      </c>
      <c r="G71" s="12" t="s">
        <v>194</v>
      </c>
      <c r="H71" s="53">
        <f t="shared" si="4"/>
        <v>3384995</v>
      </c>
      <c r="I71" s="96">
        <f>SUM(I73+I76)</f>
        <v>3384995</v>
      </c>
      <c r="J71" s="96">
        <f>SUM(J73+J76)</f>
        <v>0</v>
      </c>
      <c r="K71" s="96">
        <f>SUM(K73+K76)</f>
        <v>0</v>
      </c>
      <c r="L71" s="76"/>
    </row>
    <row r="72" spans="1:12" s="41" customFormat="1" ht="33.75" customHeight="1">
      <c r="A72" s="35"/>
      <c r="B72" s="7"/>
      <c r="C72" s="7"/>
      <c r="D72" s="7"/>
      <c r="E72" s="13"/>
      <c r="F72" s="4" t="s">
        <v>2</v>
      </c>
      <c r="G72" s="4"/>
      <c r="H72" s="53">
        <f t="shared" si="4"/>
        <v>0</v>
      </c>
      <c r="I72" s="89"/>
      <c r="J72" s="89"/>
      <c r="K72" s="96">
        <f>I72+J72</f>
        <v>0</v>
      </c>
      <c r="L72" s="76"/>
    </row>
    <row r="73" spans="1:12" s="41" customFormat="1" ht="57.75" customHeight="1">
      <c r="A73" s="35"/>
      <c r="B73" s="5" t="s">
        <v>132</v>
      </c>
      <c r="C73" s="5"/>
      <c r="D73" s="6"/>
      <c r="E73" s="6" t="s">
        <v>11</v>
      </c>
      <c r="F73" s="4"/>
      <c r="G73" s="4"/>
      <c r="H73" s="53">
        <f t="shared" si="4"/>
        <v>257995</v>
      </c>
      <c r="I73" s="96">
        <f>SUM(I74)</f>
        <v>257995</v>
      </c>
      <c r="J73" s="89"/>
      <c r="K73" s="96"/>
      <c r="L73" s="76"/>
    </row>
    <row r="74" spans="1:12" s="41" customFormat="1" ht="52.5" customHeight="1">
      <c r="A74" s="35"/>
      <c r="B74" s="5" t="s">
        <v>8</v>
      </c>
      <c r="C74" s="5"/>
      <c r="D74" s="6"/>
      <c r="E74" s="6" t="s">
        <v>11</v>
      </c>
      <c r="F74" s="32"/>
      <c r="G74" s="2"/>
      <c r="H74" s="53">
        <f t="shared" si="4"/>
        <v>257995</v>
      </c>
      <c r="I74" s="96">
        <f>SUM(I75:I75)</f>
        <v>257995</v>
      </c>
      <c r="J74" s="96">
        <f>SUM(J75:J75)</f>
        <v>0</v>
      </c>
      <c r="K74" s="96">
        <f>SUM(K75:K75)</f>
        <v>0</v>
      </c>
      <c r="L74" s="76"/>
    </row>
    <row r="75" spans="1:12" s="41" customFormat="1" ht="96" customHeight="1">
      <c r="A75" s="35"/>
      <c r="B75" s="7" t="s">
        <v>112</v>
      </c>
      <c r="C75" s="7" t="s">
        <v>42</v>
      </c>
      <c r="D75" s="7" t="s">
        <v>111</v>
      </c>
      <c r="E75" s="23" t="s">
        <v>43</v>
      </c>
      <c r="F75" s="68" t="s">
        <v>135</v>
      </c>
      <c r="G75" s="2"/>
      <c r="H75" s="53">
        <f t="shared" si="4"/>
        <v>257995</v>
      </c>
      <c r="I75" s="89">
        <v>257995</v>
      </c>
      <c r="J75" s="89"/>
      <c r="K75" s="89"/>
      <c r="L75" s="76"/>
    </row>
    <row r="76" spans="1:12" s="41" customFormat="1" ht="93.75" customHeight="1">
      <c r="A76" s="35"/>
      <c r="B76" s="5" t="s">
        <v>129</v>
      </c>
      <c r="C76" s="5"/>
      <c r="D76" s="5"/>
      <c r="E76" s="6" t="s">
        <v>98</v>
      </c>
      <c r="F76" s="68"/>
      <c r="G76" s="2"/>
      <c r="H76" s="53">
        <f t="shared" si="4"/>
        <v>3127000</v>
      </c>
      <c r="I76" s="96">
        <f>SUM(I77)</f>
        <v>3127000</v>
      </c>
      <c r="J76" s="89">
        <f>SUM(J77)</f>
        <v>0</v>
      </c>
      <c r="K76" s="89">
        <f>SUM(K77)</f>
        <v>0</v>
      </c>
      <c r="L76" s="76"/>
    </row>
    <row r="77" spans="1:12" s="41" customFormat="1" ht="88.5" customHeight="1">
      <c r="A77" s="35"/>
      <c r="B77" s="5" t="s">
        <v>57</v>
      </c>
      <c r="C77" s="5"/>
      <c r="D77" s="5"/>
      <c r="E77" s="6" t="s">
        <v>98</v>
      </c>
      <c r="F77" s="15"/>
      <c r="G77" s="15"/>
      <c r="H77" s="53">
        <f t="shared" si="4"/>
        <v>3127000</v>
      </c>
      <c r="I77" s="96">
        <f>SUM(I78:I79)</f>
        <v>3127000</v>
      </c>
      <c r="J77" s="96">
        <f>SUM(J78:J79)</f>
        <v>0</v>
      </c>
      <c r="K77" s="96">
        <f>SUM(K78:K79)</f>
        <v>0</v>
      </c>
      <c r="L77" s="76"/>
    </row>
    <row r="78" spans="1:12" s="41" customFormat="1" ht="45.75" customHeight="1">
      <c r="A78" s="35"/>
      <c r="B78" s="80" t="s">
        <v>59</v>
      </c>
      <c r="C78" s="80" t="s">
        <v>25</v>
      </c>
      <c r="D78" s="80" t="s">
        <v>20</v>
      </c>
      <c r="E78" s="13" t="s">
        <v>26</v>
      </c>
      <c r="F78" s="15"/>
      <c r="G78" s="15"/>
      <c r="H78" s="53">
        <f t="shared" si="4"/>
        <v>1890000</v>
      </c>
      <c r="I78" s="89">
        <v>1890000</v>
      </c>
      <c r="J78" s="89">
        <v>0</v>
      </c>
      <c r="K78" s="89"/>
      <c r="L78" s="76"/>
    </row>
    <row r="79" spans="1:12" s="41" customFormat="1" ht="83.25" customHeight="1">
      <c r="A79" s="35"/>
      <c r="B79" s="80" t="s">
        <v>119</v>
      </c>
      <c r="C79" s="80" t="s">
        <v>42</v>
      </c>
      <c r="D79" s="80" t="s">
        <v>111</v>
      </c>
      <c r="E79" s="23" t="s">
        <v>43</v>
      </c>
      <c r="F79" s="15"/>
      <c r="G79" s="15"/>
      <c r="H79" s="53">
        <f t="shared" si="4"/>
        <v>1237000</v>
      </c>
      <c r="I79" s="89">
        <v>1237000</v>
      </c>
      <c r="J79" s="89"/>
      <c r="K79" s="89"/>
      <c r="L79" s="76"/>
    </row>
    <row r="80" spans="1:12" s="47" customFormat="1" ht="96.75" customHeight="1">
      <c r="A80" s="46"/>
      <c r="B80" s="20"/>
      <c r="C80" s="20"/>
      <c r="D80" s="20"/>
      <c r="E80" s="19"/>
      <c r="F80" s="105" t="s">
        <v>183</v>
      </c>
      <c r="G80" s="12" t="s">
        <v>195</v>
      </c>
      <c r="H80" s="53">
        <f t="shared" si="4"/>
        <v>189925</v>
      </c>
      <c r="I80" s="53">
        <f>SUM(I82)</f>
        <v>100000</v>
      </c>
      <c r="J80" s="53">
        <f>SUM(J82)</f>
        <v>89925</v>
      </c>
      <c r="K80" s="53">
        <f>SUM(K82)</f>
        <v>89925</v>
      </c>
      <c r="L80" s="76"/>
    </row>
    <row r="81" spans="1:12" s="41" customFormat="1" ht="34.5" customHeight="1">
      <c r="A81" s="35"/>
      <c r="B81" s="20"/>
      <c r="C81" s="20"/>
      <c r="D81" s="20"/>
      <c r="E81" s="19"/>
      <c r="F81" s="4" t="s">
        <v>2</v>
      </c>
      <c r="G81" s="4"/>
      <c r="H81" s="53">
        <f t="shared" si="4"/>
        <v>0</v>
      </c>
      <c r="I81" s="89"/>
      <c r="J81" s="89"/>
      <c r="K81" s="96">
        <f>I81+J81</f>
        <v>0</v>
      </c>
      <c r="L81" s="76"/>
    </row>
    <row r="82" spans="1:12" s="41" customFormat="1" ht="58.5" customHeight="1">
      <c r="A82" s="35"/>
      <c r="B82" s="5" t="s">
        <v>132</v>
      </c>
      <c r="C82" s="5"/>
      <c r="D82" s="5"/>
      <c r="E82" s="6" t="s">
        <v>11</v>
      </c>
      <c r="F82" s="4"/>
      <c r="G82" s="4"/>
      <c r="H82" s="53">
        <f t="shared" si="4"/>
        <v>189925</v>
      </c>
      <c r="I82" s="96">
        <f>SUM(I83)</f>
        <v>100000</v>
      </c>
      <c r="J82" s="96">
        <f>SUM(J83)</f>
        <v>89925</v>
      </c>
      <c r="K82" s="96">
        <f>SUM(K83)</f>
        <v>89925</v>
      </c>
      <c r="L82" s="76"/>
    </row>
    <row r="83" spans="1:12" s="41" customFormat="1" ht="50.25" customHeight="1">
      <c r="A83" s="35"/>
      <c r="B83" s="5" t="s">
        <v>8</v>
      </c>
      <c r="C83" s="5"/>
      <c r="D83" s="5"/>
      <c r="E83" s="6" t="s">
        <v>11</v>
      </c>
      <c r="F83" s="14"/>
      <c r="G83" s="14"/>
      <c r="H83" s="53">
        <f t="shared" si="4"/>
        <v>189925</v>
      </c>
      <c r="I83" s="96">
        <f>SUM(I84:I85)</f>
        <v>100000</v>
      </c>
      <c r="J83" s="96">
        <f>SUM(J84:J85)</f>
        <v>89925</v>
      </c>
      <c r="K83" s="96">
        <f>SUM(K84:K85)</f>
        <v>89925</v>
      </c>
      <c r="L83" s="76"/>
    </row>
    <row r="84" spans="1:12" s="41" customFormat="1" ht="51.75" customHeight="1">
      <c r="A84" s="35"/>
      <c r="B84" s="7" t="s">
        <v>22</v>
      </c>
      <c r="C84" s="7" t="s">
        <v>23</v>
      </c>
      <c r="D84" s="7" t="s">
        <v>20</v>
      </c>
      <c r="E84" s="13" t="s">
        <v>24</v>
      </c>
      <c r="F84" s="15"/>
      <c r="G84" s="15"/>
      <c r="H84" s="53">
        <f t="shared" si="4"/>
        <v>100000</v>
      </c>
      <c r="I84" s="89">
        <v>100000</v>
      </c>
      <c r="J84" s="89"/>
      <c r="K84" s="89"/>
      <c r="L84" s="76"/>
    </row>
    <row r="85" spans="1:12" s="41" customFormat="1" ht="92.25" customHeight="1">
      <c r="A85" s="35"/>
      <c r="B85" s="7" t="s">
        <v>120</v>
      </c>
      <c r="C85" s="7" t="s">
        <v>121</v>
      </c>
      <c r="D85" s="7" t="s">
        <v>122</v>
      </c>
      <c r="E85" s="13" t="s">
        <v>123</v>
      </c>
      <c r="F85" s="15" t="s">
        <v>169</v>
      </c>
      <c r="G85" s="15"/>
      <c r="H85" s="53">
        <f t="shared" si="4"/>
        <v>89925</v>
      </c>
      <c r="I85" s="89"/>
      <c r="J85" s="89">
        <v>89925</v>
      </c>
      <c r="K85" s="89">
        <v>89925</v>
      </c>
      <c r="L85" s="76"/>
    </row>
    <row r="86" spans="1:12" s="47" customFormat="1" ht="117.75" customHeight="1">
      <c r="A86" s="46"/>
      <c r="B86" s="21"/>
      <c r="C86" s="21"/>
      <c r="D86" s="21"/>
      <c r="E86" s="22"/>
      <c r="F86" s="95" t="s">
        <v>173</v>
      </c>
      <c r="G86" s="12" t="s">
        <v>196</v>
      </c>
      <c r="H86" s="53">
        <f t="shared" si="4"/>
        <v>15000</v>
      </c>
      <c r="I86" s="96">
        <f>SUM(I89)</f>
        <v>0</v>
      </c>
      <c r="J86" s="96">
        <f>SUM(J89)</f>
        <v>15000</v>
      </c>
      <c r="K86" s="96">
        <f>SUM(K89)</f>
        <v>0</v>
      </c>
      <c r="L86" s="76"/>
    </row>
    <row r="87" spans="1:12" s="41" customFormat="1" ht="35.25" customHeight="1">
      <c r="A87" s="35"/>
      <c r="B87" s="7"/>
      <c r="C87" s="7"/>
      <c r="D87" s="7"/>
      <c r="E87" s="13"/>
      <c r="F87" s="4" t="s">
        <v>2</v>
      </c>
      <c r="G87" s="4"/>
      <c r="H87" s="53">
        <f t="shared" si="4"/>
        <v>0</v>
      </c>
      <c r="I87" s="89"/>
      <c r="J87" s="89"/>
      <c r="K87" s="96">
        <f>I87+J87</f>
        <v>0</v>
      </c>
      <c r="L87" s="76"/>
    </row>
    <row r="88" spans="1:12" s="41" customFormat="1" ht="96" customHeight="1">
      <c r="A88" s="35"/>
      <c r="B88" s="5" t="s">
        <v>129</v>
      </c>
      <c r="C88" s="5"/>
      <c r="D88" s="5"/>
      <c r="E88" s="6" t="s">
        <v>98</v>
      </c>
      <c r="F88" s="4"/>
      <c r="G88" s="4"/>
      <c r="H88" s="53">
        <f t="shared" si="4"/>
        <v>15000</v>
      </c>
      <c r="I88" s="96">
        <f>SUM(I89)</f>
        <v>0</v>
      </c>
      <c r="J88" s="96">
        <f>SUM(J89)</f>
        <v>15000</v>
      </c>
      <c r="K88" s="96">
        <f>SUM(K89)</f>
        <v>0</v>
      </c>
      <c r="L88" s="76"/>
    </row>
    <row r="89" spans="1:12" s="43" customFormat="1" ht="99" customHeight="1">
      <c r="A89" s="30"/>
      <c r="B89" s="5" t="s">
        <v>57</v>
      </c>
      <c r="C89" s="5"/>
      <c r="D89" s="5"/>
      <c r="E89" s="6" t="s">
        <v>98</v>
      </c>
      <c r="F89" s="14"/>
      <c r="G89" s="14"/>
      <c r="H89" s="53">
        <f t="shared" si="4"/>
        <v>15000</v>
      </c>
      <c r="I89" s="96">
        <f>SUM(I90:I90)</f>
        <v>0</v>
      </c>
      <c r="J89" s="96">
        <f>SUM(J90:J90)</f>
        <v>15000</v>
      </c>
      <c r="K89" s="101"/>
      <c r="L89" s="76"/>
    </row>
    <row r="90" spans="1:12" s="41" customFormat="1" ht="54.75" customHeight="1">
      <c r="A90" s="35"/>
      <c r="B90" s="7" t="s">
        <v>60</v>
      </c>
      <c r="C90" s="7" t="s">
        <v>34</v>
      </c>
      <c r="D90" s="7" t="s">
        <v>35</v>
      </c>
      <c r="E90" s="13" t="s">
        <v>36</v>
      </c>
      <c r="F90" s="25"/>
      <c r="G90" s="25"/>
      <c r="H90" s="53">
        <f t="shared" si="4"/>
        <v>15000</v>
      </c>
      <c r="I90" s="89"/>
      <c r="J90" s="89">
        <v>15000</v>
      </c>
      <c r="K90" s="89"/>
      <c r="L90" s="76"/>
    </row>
    <row r="91" spans="1:12" s="47" customFormat="1" ht="94.5" customHeight="1">
      <c r="A91" s="46"/>
      <c r="B91" s="21"/>
      <c r="C91" s="21"/>
      <c r="D91" s="21"/>
      <c r="E91" s="22"/>
      <c r="F91" s="105" t="s">
        <v>157</v>
      </c>
      <c r="G91" s="12" t="s">
        <v>197</v>
      </c>
      <c r="H91" s="53">
        <f t="shared" si="4"/>
        <v>29277798</v>
      </c>
      <c r="I91" s="96">
        <f>SUM(I94)</f>
        <v>29277798</v>
      </c>
      <c r="J91" s="96">
        <f>SUM(J94)</f>
        <v>0</v>
      </c>
      <c r="K91" s="96">
        <f>SUM(K94)</f>
        <v>0</v>
      </c>
      <c r="L91" s="76"/>
    </row>
    <row r="92" spans="1:12" s="47" customFormat="1" ht="30.75" customHeight="1">
      <c r="A92" s="46"/>
      <c r="B92" s="21"/>
      <c r="C92" s="21"/>
      <c r="D92" s="21"/>
      <c r="E92" s="22"/>
      <c r="F92" s="4" t="s">
        <v>2</v>
      </c>
      <c r="G92" s="4"/>
      <c r="H92" s="53">
        <f t="shared" si="4"/>
        <v>0</v>
      </c>
      <c r="I92" s="96"/>
      <c r="J92" s="96"/>
      <c r="K92" s="96"/>
      <c r="L92" s="76"/>
    </row>
    <row r="93" spans="1:12" s="47" customFormat="1" ht="48" customHeight="1">
      <c r="A93" s="46"/>
      <c r="B93" s="70" t="s">
        <v>133</v>
      </c>
      <c r="C93" s="26"/>
      <c r="D93" s="26"/>
      <c r="E93" s="27" t="s">
        <v>99</v>
      </c>
      <c r="F93" s="4"/>
      <c r="G93" s="4"/>
      <c r="H93" s="53">
        <f t="shared" si="4"/>
        <v>29277798</v>
      </c>
      <c r="I93" s="96">
        <f>SUM(I94)</f>
        <v>29277798</v>
      </c>
      <c r="J93" s="96">
        <f>SUM(J94)</f>
        <v>0</v>
      </c>
      <c r="K93" s="96">
        <f>SUM(K94)</f>
        <v>0</v>
      </c>
      <c r="L93" s="76"/>
    </row>
    <row r="94" spans="1:12" s="43" customFormat="1" ht="51" customHeight="1">
      <c r="A94" s="30"/>
      <c r="B94" s="70" t="s">
        <v>124</v>
      </c>
      <c r="C94" s="26"/>
      <c r="D94" s="26"/>
      <c r="E94" s="27" t="s">
        <v>99</v>
      </c>
      <c r="F94" s="14"/>
      <c r="G94" s="14"/>
      <c r="H94" s="53">
        <f t="shared" ref="H94:H150" si="5">SUM(I94:J94)</f>
        <v>29277798</v>
      </c>
      <c r="I94" s="96">
        <f>SUM(I95:I97)</f>
        <v>29277798</v>
      </c>
      <c r="J94" s="96">
        <f>SUM(J95:J97)</f>
        <v>0</v>
      </c>
      <c r="K94" s="96">
        <f>SUM(K95:K97)</f>
        <v>0</v>
      </c>
      <c r="L94" s="76"/>
    </row>
    <row r="95" spans="1:12" s="41" customFormat="1" ht="33.75" customHeight="1">
      <c r="A95" s="35"/>
      <c r="B95" s="7" t="s">
        <v>28</v>
      </c>
      <c r="C95" s="7" t="s">
        <v>4</v>
      </c>
      <c r="D95" s="7" t="s">
        <v>29</v>
      </c>
      <c r="E95" s="8" t="s">
        <v>30</v>
      </c>
      <c r="F95" s="85" t="s">
        <v>41</v>
      </c>
      <c r="G95" s="4"/>
      <c r="H95" s="53">
        <f t="shared" si="5"/>
        <v>15499900</v>
      </c>
      <c r="I95" s="89">
        <v>15499900</v>
      </c>
      <c r="J95" s="89"/>
      <c r="K95" s="89"/>
      <c r="L95" s="76"/>
    </row>
    <row r="96" spans="1:12" s="41" customFormat="1" ht="90" customHeight="1">
      <c r="A96" s="35"/>
      <c r="B96" s="7" t="s">
        <v>64</v>
      </c>
      <c r="C96" s="7" t="s">
        <v>65</v>
      </c>
      <c r="D96" s="7" t="s">
        <v>6</v>
      </c>
      <c r="E96" s="8" t="s">
        <v>128</v>
      </c>
      <c r="F96" s="4"/>
      <c r="G96" s="4"/>
      <c r="H96" s="53">
        <f t="shared" si="5"/>
        <v>13741088</v>
      </c>
      <c r="I96" s="89">
        <v>13741088</v>
      </c>
      <c r="J96" s="89"/>
      <c r="K96" s="89"/>
      <c r="L96" s="76"/>
    </row>
    <row r="97" spans="1:12" s="41" customFormat="1" ht="50.25" customHeight="1">
      <c r="A97" s="35"/>
      <c r="B97" s="7" t="s">
        <v>70</v>
      </c>
      <c r="C97" s="7" t="s">
        <v>71</v>
      </c>
      <c r="D97" s="7" t="s">
        <v>72</v>
      </c>
      <c r="E97" s="8" t="s">
        <v>73</v>
      </c>
      <c r="F97" s="4"/>
      <c r="G97" s="4"/>
      <c r="H97" s="53">
        <f t="shared" si="5"/>
        <v>36810</v>
      </c>
      <c r="I97" s="89">
        <v>36810</v>
      </c>
      <c r="J97" s="89"/>
      <c r="K97" s="89"/>
      <c r="L97" s="76"/>
    </row>
    <row r="98" spans="1:12" s="41" customFormat="1" ht="108" customHeight="1">
      <c r="A98" s="35"/>
      <c r="B98" s="18"/>
      <c r="C98" s="18"/>
      <c r="D98" s="18"/>
      <c r="E98" s="16"/>
      <c r="F98" s="105" t="s">
        <v>184</v>
      </c>
      <c r="G98" s="12" t="s">
        <v>198</v>
      </c>
      <c r="H98" s="53">
        <f t="shared" si="5"/>
        <v>223900</v>
      </c>
      <c r="I98" s="96">
        <f>SUM(I100)</f>
        <v>223900</v>
      </c>
      <c r="J98" s="96">
        <f>SUM(J100)</f>
        <v>0</v>
      </c>
      <c r="K98" s="96">
        <f>SUM(K100)</f>
        <v>0</v>
      </c>
      <c r="L98" s="76"/>
    </row>
    <row r="99" spans="1:12" s="41" customFormat="1" ht="57.75" customHeight="1">
      <c r="A99" s="35"/>
      <c r="B99" s="70" t="s">
        <v>124</v>
      </c>
      <c r="C99" s="18"/>
      <c r="D99" s="18"/>
      <c r="E99" s="29" t="s">
        <v>99</v>
      </c>
      <c r="F99" s="12"/>
      <c r="G99" s="12"/>
      <c r="H99" s="53">
        <f t="shared" si="5"/>
        <v>223900</v>
      </c>
      <c r="I99" s="96">
        <f>SUM(I100)</f>
        <v>223900</v>
      </c>
      <c r="J99" s="96">
        <f>SUM(J100)</f>
        <v>0</v>
      </c>
      <c r="K99" s="96">
        <f>SUM(K100)</f>
        <v>0</v>
      </c>
      <c r="L99" s="76"/>
    </row>
    <row r="100" spans="1:12" s="41" customFormat="1" ht="54" customHeight="1">
      <c r="A100" s="35"/>
      <c r="B100" s="70" t="s">
        <v>124</v>
      </c>
      <c r="C100" s="18"/>
      <c r="D100" s="18"/>
      <c r="E100" s="29" t="s">
        <v>99</v>
      </c>
      <c r="F100" s="12"/>
      <c r="G100" s="12"/>
      <c r="H100" s="53">
        <f t="shared" si="5"/>
        <v>223900</v>
      </c>
      <c r="I100" s="102">
        <f>SUM(I101:I107)</f>
        <v>223900</v>
      </c>
      <c r="J100" s="102">
        <f>SUM(J101:J107)</f>
        <v>0</v>
      </c>
      <c r="K100" s="102">
        <f>SUM(K101:K107)</f>
        <v>0</v>
      </c>
      <c r="L100" s="76"/>
    </row>
    <row r="101" spans="1:12" s="41" customFormat="1" ht="37.5" customHeight="1">
      <c r="A101" s="35"/>
      <c r="B101" s="7" t="s">
        <v>28</v>
      </c>
      <c r="C101" s="7" t="s">
        <v>4</v>
      </c>
      <c r="D101" s="7" t="s">
        <v>29</v>
      </c>
      <c r="E101" s="16" t="s">
        <v>30</v>
      </c>
      <c r="F101" s="12"/>
      <c r="G101" s="12"/>
      <c r="H101" s="53">
        <f t="shared" si="5"/>
        <v>65400</v>
      </c>
      <c r="I101" s="89">
        <v>65400</v>
      </c>
      <c r="J101" s="89"/>
      <c r="K101" s="89"/>
      <c r="L101" s="76"/>
    </row>
    <row r="102" spans="1:12" s="41" customFormat="1" ht="91.5" customHeight="1">
      <c r="A102" s="35"/>
      <c r="B102" s="7" t="s">
        <v>64</v>
      </c>
      <c r="C102" s="7" t="s">
        <v>65</v>
      </c>
      <c r="D102" s="7" t="s">
        <v>6</v>
      </c>
      <c r="E102" s="16" t="s">
        <v>128</v>
      </c>
      <c r="F102" s="4"/>
      <c r="G102" s="4"/>
      <c r="H102" s="53">
        <f t="shared" si="5"/>
        <v>74500</v>
      </c>
      <c r="I102" s="89">
        <v>74500</v>
      </c>
      <c r="J102" s="89"/>
      <c r="K102" s="89"/>
      <c r="L102" s="76"/>
    </row>
    <row r="103" spans="1:12" s="41" customFormat="1" ht="95.25" customHeight="1">
      <c r="A103" s="35"/>
      <c r="B103" s="7" t="s">
        <v>74</v>
      </c>
      <c r="C103" s="7" t="s">
        <v>31</v>
      </c>
      <c r="D103" s="7" t="s">
        <v>75</v>
      </c>
      <c r="E103" s="16" t="s">
        <v>76</v>
      </c>
      <c r="F103" s="4"/>
      <c r="G103" s="4"/>
      <c r="H103" s="53">
        <f t="shared" si="5"/>
        <v>13200</v>
      </c>
      <c r="I103" s="89">
        <v>13200</v>
      </c>
      <c r="J103" s="89"/>
      <c r="K103" s="89"/>
      <c r="L103" s="76"/>
    </row>
    <row r="104" spans="1:12" s="41" customFormat="1" ht="54.75" customHeight="1">
      <c r="A104" s="35"/>
      <c r="B104" s="7" t="s">
        <v>77</v>
      </c>
      <c r="C104" s="7" t="s">
        <v>78</v>
      </c>
      <c r="D104" s="7" t="s">
        <v>72</v>
      </c>
      <c r="E104" s="16" t="s">
        <v>79</v>
      </c>
      <c r="F104" s="4"/>
      <c r="G104" s="4"/>
      <c r="H104" s="53">
        <f t="shared" si="5"/>
        <v>51000</v>
      </c>
      <c r="I104" s="89">
        <v>51000</v>
      </c>
      <c r="J104" s="89"/>
      <c r="K104" s="89"/>
      <c r="L104" s="76"/>
    </row>
    <row r="105" spans="1:12" s="41" customFormat="1" ht="71.25" customHeight="1">
      <c r="A105" s="35"/>
      <c r="B105" s="7" t="s">
        <v>80</v>
      </c>
      <c r="C105" s="7" t="s">
        <v>81</v>
      </c>
      <c r="D105" s="7" t="s">
        <v>72</v>
      </c>
      <c r="E105" s="74" t="s">
        <v>155</v>
      </c>
      <c r="F105" s="4"/>
      <c r="G105" s="4"/>
      <c r="H105" s="53">
        <f t="shared" si="5"/>
        <v>6600</v>
      </c>
      <c r="I105" s="89">
        <v>6600</v>
      </c>
      <c r="J105" s="89"/>
      <c r="K105" s="89"/>
      <c r="L105" s="76"/>
    </row>
    <row r="106" spans="1:12" s="41" customFormat="1" ht="81" customHeight="1">
      <c r="A106" s="35"/>
      <c r="B106" s="7" t="s">
        <v>86</v>
      </c>
      <c r="C106" s="7" t="s">
        <v>87</v>
      </c>
      <c r="D106" s="7" t="s">
        <v>72</v>
      </c>
      <c r="E106" s="16" t="s">
        <v>88</v>
      </c>
      <c r="F106" s="4"/>
      <c r="G106" s="4"/>
      <c r="H106" s="53">
        <f t="shared" si="5"/>
        <v>6600</v>
      </c>
      <c r="I106" s="89">
        <v>6600</v>
      </c>
      <c r="J106" s="89"/>
      <c r="K106" s="89"/>
      <c r="L106" s="76"/>
    </row>
    <row r="107" spans="1:12" s="41" customFormat="1" ht="66" customHeight="1">
      <c r="A107" s="35"/>
      <c r="B107" s="7" t="s">
        <v>82</v>
      </c>
      <c r="C107" s="7" t="s">
        <v>83</v>
      </c>
      <c r="D107" s="7" t="s">
        <v>5</v>
      </c>
      <c r="E107" s="16" t="s">
        <v>84</v>
      </c>
      <c r="F107" s="4"/>
      <c r="G107" s="4"/>
      <c r="H107" s="53">
        <f t="shared" si="5"/>
        <v>6600</v>
      </c>
      <c r="I107" s="89">
        <v>6600</v>
      </c>
      <c r="J107" s="89"/>
      <c r="K107" s="89"/>
      <c r="L107" s="76"/>
    </row>
    <row r="108" spans="1:12" s="41" customFormat="1" ht="117" customHeight="1">
      <c r="A108" s="35"/>
      <c r="B108" s="7"/>
      <c r="C108" s="7"/>
      <c r="D108" s="7"/>
      <c r="E108" s="13"/>
      <c r="F108" s="12" t="s">
        <v>158</v>
      </c>
      <c r="G108" s="12" t="s">
        <v>199</v>
      </c>
      <c r="H108" s="53">
        <f t="shared" si="5"/>
        <v>2211844</v>
      </c>
      <c r="I108" s="96">
        <f>SUM(I112:I112)</f>
        <v>2211844</v>
      </c>
      <c r="J108" s="96">
        <f>SUM(J112:J112)</f>
        <v>0</v>
      </c>
      <c r="K108" s="96">
        <f>SUM(K112:K112)</f>
        <v>0</v>
      </c>
      <c r="L108" s="76"/>
    </row>
    <row r="109" spans="1:12" s="41" customFormat="1" ht="32.25" customHeight="1">
      <c r="A109" s="35"/>
      <c r="B109" s="7"/>
      <c r="C109" s="7"/>
      <c r="D109" s="7"/>
      <c r="E109" s="13"/>
      <c r="F109" s="4" t="s">
        <v>2</v>
      </c>
      <c r="G109" s="4"/>
      <c r="H109" s="53">
        <f t="shared" si="5"/>
        <v>0</v>
      </c>
      <c r="I109" s="89"/>
      <c r="J109" s="89"/>
      <c r="K109" s="89"/>
      <c r="L109" s="76"/>
    </row>
    <row r="110" spans="1:12" s="41" customFormat="1" ht="61.5" customHeight="1">
      <c r="A110" s="35"/>
      <c r="B110" s="5" t="s">
        <v>132</v>
      </c>
      <c r="C110" s="7"/>
      <c r="D110" s="7"/>
      <c r="E110" s="6" t="s">
        <v>11</v>
      </c>
      <c r="F110" s="4"/>
      <c r="G110" s="4"/>
      <c r="H110" s="53">
        <f t="shared" si="5"/>
        <v>2211844</v>
      </c>
      <c r="I110" s="96">
        <f>SUM(I111)</f>
        <v>2211844</v>
      </c>
      <c r="J110" s="96">
        <f>SUM(J111)</f>
        <v>0</v>
      </c>
      <c r="K110" s="96">
        <f>SUM(K111)</f>
        <v>0</v>
      </c>
      <c r="L110" s="76"/>
    </row>
    <row r="111" spans="1:12" s="41" customFormat="1" ht="50.25" customHeight="1">
      <c r="A111" s="35"/>
      <c r="B111" s="5" t="s">
        <v>8</v>
      </c>
      <c r="C111" s="7"/>
      <c r="D111" s="7"/>
      <c r="E111" s="6" t="s">
        <v>11</v>
      </c>
      <c r="F111" s="4"/>
      <c r="G111" s="4"/>
      <c r="H111" s="53">
        <f t="shared" si="5"/>
        <v>2211844</v>
      </c>
      <c r="I111" s="96">
        <f>SUM(I112:I112)</f>
        <v>2211844</v>
      </c>
      <c r="J111" s="96">
        <f>SUM(J112:J112)</f>
        <v>0</v>
      </c>
      <c r="K111" s="96">
        <f>SUM(K112:K112)</f>
        <v>0</v>
      </c>
      <c r="L111" s="76"/>
    </row>
    <row r="112" spans="1:12" s="41" customFormat="1" ht="60.75" customHeight="1">
      <c r="A112" s="35"/>
      <c r="B112" s="7" t="s">
        <v>56</v>
      </c>
      <c r="C112" s="7" t="s">
        <v>53</v>
      </c>
      <c r="D112" s="7" t="s">
        <v>55</v>
      </c>
      <c r="E112" s="28" t="s">
        <v>54</v>
      </c>
      <c r="F112" s="4"/>
      <c r="G112" s="4"/>
      <c r="H112" s="53">
        <f t="shared" si="5"/>
        <v>2211844</v>
      </c>
      <c r="I112" s="103">
        <v>2211844</v>
      </c>
      <c r="J112" s="103"/>
      <c r="K112" s="103"/>
      <c r="L112" s="76"/>
    </row>
    <row r="113" spans="1:12" s="41" customFormat="1" ht="93" customHeight="1">
      <c r="A113" s="35"/>
      <c r="B113" s="80"/>
      <c r="C113" s="80"/>
      <c r="D113" s="10"/>
      <c r="E113" s="23"/>
      <c r="F113" s="95" t="s">
        <v>174</v>
      </c>
      <c r="G113" s="12" t="s">
        <v>200</v>
      </c>
      <c r="H113" s="53">
        <f t="shared" si="5"/>
        <v>45000</v>
      </c>
      <c r="I113" s="96">
        <f>SUM(I116)</f>
        <v>45000</v>
      </c>
      <c r="J113" s="96">
        <f>J116</f>
        <v>0</v>
      </c>
      <c r="K113" s="96">
        <f>K116</f>
        <v>0</v>
      </c>
      <c r="L113" s="76"/>
    </row>
    <row r="114" spans="1:12" s="41" customFormat="1" ht="30" customHeight="1">
      <c r="A114" s="35"/>
      <c r="B114" s="15"/>
      <c r="C114" s="15"/>
      <c r="D114" s="15"/>
      <c r="E114" s="15"/>
      <c r="F114" s="4" t="s">
        <v>2</v>
      </c>
      <c r="G114" s="4"/>
      <c r="H114" s="53">
        <f t="shared" si="5"/>
        <v>0</v>
      </c>
      <c r="I114" s="99"/>
      <c r="J114" s="99"/>
      <c r="K114" s="96">
        <f>I114+J114</f>
        <v>0</v>
      </c>
      <c r="L114" s="76"/>
    </row>
    <row r="115" spans="1:12" s="41" customFormat="1" ht="48" customHeight="1">
      <c r="A115" s="35"/>
      <c r="B115" s="5" t="s">
        <v>133</v>
      </c>
      <c r="C115" s="5"/>
      <c r="D115" s="5"/>
      <c r="E115" s="19" t="s">
        <v>99</v>
      </c>
      <c r="F115" s="4"/>
      <c r="G115" s="4"/>
      <c r="H115" s="53">
        <f t="shared" si="5"/>
        <v>45000</v>
      </c>
      <c r="I115" s="100">
        <f>SUM(I116)</f>
        <v>45000</v>
      </c>
      <c r="J115" s="99">
        <f>SUM(J116)</f>
        <v>0</v>
      </c>
      <c r="K115" s="99">
        <f>SUM(K116)</f>
        <v>0</v>
      </c>
      <c r="L115" s="76"/>
    </row>
    <row r="116" spans="1:12" s="41" customFormat="1" ht="53.25" customHeight="1">
      <c r="A116" s="35"/>
      <c r="B116" s="5" t="s">
        <v>124</v>
      </c>
      <c r="C116" s="5"/>
      <c r="D116" s="5"/>
      <c r="E116" s="19" t="s">
        <v>99</v>
      </c>
      <c r="F116" s="14"/>
      <c r="G116" s="14"/>
      <c r="H116" s="53">
        <f t="shared" si="5"/>
        <v>45000</v>
      </c>
      <c r="I116" s="96">
        <f>I117</f>
        <v>45000</v>
      </c>
      <c r="J116" s="101">
        <f>J117</f>
        <v>0</v>
      </c>
      <c r="K116" s="101">
        <f>K117</f>
        <v>0</v>
      </c>
      <c r="L116" s="76"/>
    </row>
    <row r="117" spans="1:12" s="41" customFormat="1" ht="87" customHeight="1">
      <c r="A117" s="35"/>
      <c r="B117" s="7" t="s">
        <v>125</v>
      </c>
      <c r="C117" s="7" t="s">
        <v>126</v>
      </c>
      <c r="D117" s="7" t="s">
        <v>5</v>
      </c>
      <c r="E117" s="13" t="s">
        <v>127</v>
      </c>
      <c r="F117" s="17"/>
      <c r="G117" s="17"/>
      <c r="H117" s="53">
        <f t="shared" si="5"/>
        <v>45000</v>
      </c>
      <c r="I117" s="89">
        <v>45000</v>
      </c>
      <c r="J117" s="89"/>
      <c r="K117" s="89"/>
      <c r="L117" s="76"/>
    </row>
    <row r="118" spans="1:12" s="41" customFormat="1" ht="108.75" customHeight="1">
      <c r="A118" s="35"/>
      <c r="B118" s="21"/>
      <c r="C118" s="21"/>
      <c r="D118" s="21"/>
      <c r="E118" s="22"/>
      <c r="F118" s="95" t="s">
        <v>207</v>
      </c>
      <c r="G118" s="84" t="s">
        <v>201</v>
      </c>
      <c r="H118" s="53">
        <f t="shared" si="5"/>
        <v>100000</v>
      </c>
      <c r="I118" s="96">
        <f>SUM(I120)</f>
        <v>100000</v>
      </c>
      <c r="J118" s="96">
        <f>J121</f>
        <v>0</v>
      </c>
      <c r="K118" s="96">
        <f>K121</f>
        <v>0</v>
      </c>
      <c r="L118" s="76"/>
    </row>
    <row r="119" spans="1:12" s="41" customFormat="1" ht="33.75" customHeight="1">
      <c r="A119" s="35"/>
      <c r="B119" s="7"/>
      <c r="C119" s="7"/>
      <c r="D119" s="7"/>
      <c r="E119" s="13"/>
      <c r="F119" s="4" t="s">
        <v>2</v>
      </c>
      <c r="G119" s="4"/>
      <c r="H119" s="53">
        <f t="shared" si="5"/>
        <v>0</v>
      </c>
      <c r="I119" s="89"/>
      <c r="J119" s="89"/>
      <c r="K119" s="96">
        <f>I119+J119</f>
        <v>0</v>
      </c>
      <c r="L119" s="76"/>
    </row>
    <row r="120" spans="1:12" s="41" customFormat="1" ht="52.5" customHeight="1">
      <c r="A120" s="35"/>
      <c r="B120" s="5" t="s">
        <v>132</v>
      </c>
      <c r="C120" s="5"/>
      <c r="D120" s="5"/>
      <c r="E120" s="6" t="s">
        <v>11</v>
      </c>
      <c r="F120" s="4"/>
      <c r="G120" s="4"/>
      <c r="H120" s="53">
        <f t="shared" si="5"/>
        <v>100000</v>
      </c>
      <c r="I120" s="96">
        <f>SUM(I121)</f>
        <v>100000</v>
      </c>
      <c r="J120" s="89"/>
      <c r="K120" s="96"/>
      <c r="L120" s="76"/>
    </row>
    <row r="121" spans="1:12" s="41" customFormat="1" ht="58.5" customHeight="1">
      <c r="A121" s="35"/>
      <c r="B121" s="5" t="s">
        <v>8</v>
      </c>
      <c r="C121" s="5"/>
      <c r="D121" s="5"/>
      <c r="E121" s="6" t="s">
        <v>11</v>
      </c>
      <c r="F121" s="86"/>
      <c r="G121" s="86"/>
      <c r="H121" s="53">
        <f t="shared" si="5"/>
        <v>100000</v>
      </c>
      <c r="I121" s="96">
        <f>I122</f>
        <v>100000</v>
      </c>
      <c r="J121" s="101"/>
      <c r="K121" s="101"/>
      <c r="L121" s="76"/>
    </row>
    <row r="122" spans="1:12" s="41" customFormat="1" ht="54" customHeight="1">
      <c r="A122" s="35"/>
      <c r="B122" s="7" t="s">
        <v>94</v>
      </c>
      <c r="C122" s="7" t="s">
        <v>95</v>
      </c>
      <c r="D122" s="7" t="s">
        <v>93</v>
      </c>
      <c r="E122" s="13" t="s">
        <v>96</v>
      </c>
      <c r="F122" s="15"/>
      <c r="G122" s="4"/>
      <c r="H122" s="53">
        <f t="shared" si="5"/>
        <v>100000</v>
      </c>
      <c r="I122" s="89">
        <v>100000</v>
      </c>
      <c r="J122" s="89"/>
      <c r="K122" s="89"/>
      <c r="L122" s="76"/>
    </row>
    <row r="123" spans="1:12" s="41" customFormat="1" ht="115.5" customHeight="1">
      <c r="A123" s="35"/>
      <c r="B123" s="7"/>
      <c r="C123" s="7"/>
      <c r="D123" s="23"/>
      <c r="E123" s="12"/>
      <c r="F123" s="95" t="s">
        <v>175</v>
      </c>
      <c r="G123" s="12" t="s">
        <v>202</v>
      </c>
      <c r="H123" s="53">
        <f t="shared" si="5"/>
        <v>35000</v>
      </c>
      <c r="I123" s="96">
        <f>SUM(I125)</f>
        <v>35000</v>
      </c>
      <c r="J123" s="96">
        <f t="shared" ref="J123:K123" si="6">SUM(J125)</f>
        <v>0</v>
      </c>
      <c r="K123" s="96">
        <f t="shared" si="6"/>
        <v>0</v>
      </c>
      <c r="L123" s="76"/>
    </row>
    <row r="124" spans="1:12" s="41" customFormat="1" ht="30.75" customHeight="1">
      <c r="A124" s="35"/>
      <c r="B124" s="7"/>
      <c r="C124" s="7"/>
      <c r="D124" s="7"/>
      <c r="E124" s="13"/>
      <c r="F124" s="4" t="s">
        <v>2</v>
      </c>
      <c r="G124" s="4"/>
      <c r="H124" s="53">
        <f t="shared" si="5"/>
        <v>0</v>
      </c>
      <c r="I124" s="89"/>
      <c r="J124" s="89"/>
      <c r="K124" s="96">
        <f>I124+J124</f>
        <v>0</v>
      </c>
      <c r="L124" s="76"/>
    </row>
    <row r="125" spans="1:12" s="41" customFormat="1" ht="93" customHeight="1">
      <c r="A125" s="35"/>
      <c r="B125" s="5" t="s">
        <v>129</v>
      </c>
      <c r="C125" s="5"/>
      <c r="D125" s="5"/>
      <c r="E125" s="6" t="s">
        <v>98</v>
      </c>
      <c r="F125" s="4"/>
      <c r="G125" s="4"/>
      <c r="H125" s="53">
        <f t="shared" si="5"/>
        <v>35000</v>
      </c>
      <c r="I125" s="96">
        <f>SUM(I126)</f>
        <v>35000</v>
      </c>
      <c r="J125" s="89"/>
      <c r="K125" s="96"/>
      <c r="L125" s="76"/>
    </row>
    <row r="126" spans="1:12" s="41" customFormat="1" ht="99" customHeight="1">
      <c r="A126" s="35"/>
      <c r="B126" s="5" t="s">
        <v>57</v>
      </c>
      <c r="C126" s="5"/>
      <c r="D126" s="5"/>
      <c r="E126" s="6" t="s">
        <v>98</v>
      </c>
      <c r="F126" s="14"/>
      <c r="G126" s="14"/>
      <c r="H126" s="53">
        <f t="shared" si="5"/>
        <v>35000</v>
      </c>
      <c r="I126" s="96">
        <f>SUM(I127:I127)</f>
        <v>35000</v>
      </c>
      <c r="J126" s="101">
        <f>SUM(J127:J127)</f>
        <v>0</v>
      </c>
      <c r="K126" s="101">
        <f>SUM(K127:K127)</f>
        <v>0</v>
      </c>
      <c r="L126" s="76"/>
    </row>
    <row r="127" spans="1:12" s="41" customFormat="1" ht="64.5" customHeight="1">
      <c r="A127" s="35"/>
      <c r="B127" s="7" t="s">
        <v>114</v>
      </c>
      <c r="C127" s="7" t="s">
        <v>115</v>
      </c>
      <c r="D127" s="7" t="s">
        <v>20</v>
      </c>
      <c r="E127" s="23" t="s">
        <v>116</v>
      </c>
      <c r="F127" s="14"/>
      <c r="G127" s="14"/>
      <c r="H127" s="53">
        <f t="shared" si="5"/>
        <v>35000</v>
      </c>
      <c r="I127" s="89">
        <v>35000</v>
      </c>
      <c r="J127" s="89"/>
      <c r="K127" s="89"/>
      <c r="L127" s="76"/>
    </row>
    <row r="128" spans="1:12" ht="102" customHeight="1">
      <c r="A128" s="35"/>
      <c r="B128" s="7"/>
      <c r="C128" s="10"/>
      <c r="D128" s="10"/>
      <c r="E128" s="75"/>
      <c r="F128" s="84" t="s">
        <v>160</v>
      </c>
      <c r="G128" s="1" t="s">
        <v>161</v>
      </c>
      <c r="H128" s="53">
        <f t="shared" si="5"/>
        <v>379460</v>
      </c>
      <c r="I128" s="96">
        <f>SUM(I130)</f>
        <v>379460</v>
      </c>
      <c r="J128" s="96">
        <f>SUM(J130)</f>
        <v>0</v>
      </c>
      <c r="K128" s="96">
        <f>SUM(K130)</f>
        <v>0</v>
      </c>
      <c r="L128" s="76"/>
    </row>
    <row r="129" spans="1:12" ht="34.5" customHeight="1">
      <c r="A129" s="35"/>
      <c r="B129" s="15"/>
      <c r="C129" s="15"/>
      <c r="D129" s="15"/>
      <c r="E129" s="15"/>
      <c r="F129" s="4" t="s">
        <v>2</v>
      </c>
      <c r="G129" s="1"/>
      <c r="H129" s="53">
        <f t="shared" si="5"/>
        <v>0</v>
      </c>
      <c r="I129" s="96"/>
      <c r="J129" s="96"/>
      <c r="K129" s="96"/>
      <c r="L129" s="76"/>
    </row>
    <row r="130" spans="1:12" ht="57.75" customHeight="1">
      <c r="A130" s="35"/>
      <c r="B130" s="5" t="s">
        <v>132</v>
      </c>
      <c r="C130" s="5"/>
      <c r="D130" s="5"/>
      <c r="E130" s="6" t="s">
        <v>11</v>
      </c>
      <c r="F130" s="4"/>
      <c r="G130" s="1"/>
      <c r="H130" s="53">
        <f t="shared" si="5"/>
        <v>379460</v>
      </c>
      <c r="I130" s="96">
        <f>SUM(I131)</f>
        <v>379460</v>
      </c>
      <c r="J130" s="96">
        <f>SUM(J131)</f>
        <v>0</v>
      </c>
      <c r="K130" s="96">
        <f>SUM(K131)</f>
        <v>0</v>
      </c>
      <c r="L130" s="76"/>
    </row>
    <row r="131" spans="1:12" ht="47.25" customHeight="1">
      <c r="A131" s="35"/>
      <c r="B131" s="5" t="s">
        <v>8</v>
      </c>
      <c r="C131" s="5"/>
      <c r="D131" s="5"/>
      <c r="E131" s="6" t="s">
        <v>11</v>
      </c>
      <c r="F131" s="4"/>
      <c r="G131" s="1"/>
      <c r="H131" s="53">
        <f t="shared" si="5"/>
        <v>379460</v>
      </c>
      <c r="I131" s="96">
        <f>SUM(I132:I133)</f>
        <v>379460</v>
      </c>
      <c r="J131" s="96">
        <f>SUM(J132:J133)</f>
        <v>0</v>
      </c>
      <c r="K131" s="96">
        <f>SUM(K132:K133)</f>
        <v>0</v>
      </c>
      <c r="L131" s="76"/>
    </row>
    <row r="132" spans="1:12" ht="62.25" customHeight="1">
      <c r="A132" s="35"/>
      <c r="B132" s="7" t="s">
        <v>107</v>
      </c>
      <c r="C132" s="7" t="s">
        <v>108</v>
      </c>
      <c r="D132" s="7" t="s">
        <v>109</v>
      </c>
      <c r="E132" s="13" t="s">
        <v>110</v>
      </c>
      <c r="F132" s="4"/>
      <c r="G132" s="1"/>
      <c r="H132" s="53">
        <f t="shared" si="5"/>
        <v>367460</v>
      </c>
      <c r="I132" s="89">
        <v>367460</v>
      </c>
      <c r="J132" s="89"/>
      <c r="K132" s="89"/>
      <c r="L132" s="76"/>
    </row>
    <row r="133" spans="1:12" ht="54" customHeight="1">
      <c r="A133" s="35"/>
      <c r="B133" s="10" t="s">
        <v>147</v>
      </c>
      <c r="C133" s="93">
        <v>8230</v>
      </c>
      <c r="D133" s="80" t="s">
        <v>93</v>
      </c>
      <c r="E133" s="72" t="s">
        <v>148</v>
      </c>
      <c r="F133" s="4"/>
      <c r="G133" s="4"/>
      <c r="H133" s="53">
        <f t="shared" si="5"/>
        <v>12000</v>
      </c>
      <c r="I133" s="98">
        <v>12000</v>
      </c>
      <c r="J133" s="98"/>
      <c r="K133" s="89"/>
      <c r="L133" s="76"/>
    </row>
    <row r="134" spans="1:12" ht="101.25" customHeight="1">
      <c r="A134" s="35"/>
      <c r="B134" s="7"/>
      <c r="C134" s="7"/>
      <c r="D134" s="7"/>
      <c r="E134" s="13"/>
      <c r="F134" s="94" t="s">
        <v>176</v>
      </c>
      <c r="G134" s="12" t="s">
        <v>203</v>
      </c>
      <c r="H134" s="53">
        <f t="shared" si="5"/>
        <v>50000</v>
      </c>
      <c r="I134" s="96">
        <f>SUM(I137)</f>
        <v>50000</v>
      </c>
      <c r="J134" s="96">
        <f>SUM(J137)</f>
        <v>0</v>
      </c>
      <c r="K134" s="96">
        <f>SUM(K137)</f>
        <v>0</v>
      </c>
      <c r="L134" s="76"/>
    </row>
    <row r="135" spans="1:12" ht="31.5" customHeight="1">
      <c r="A135" s="35"/>
      <c r="B135" s="7"/>
      <c r="C135" s="7"/>
      <c r="D135" s="7"/>
      <c r="E135" s="13"/>
      <c r="F135" s="4" t="s">
        <v>2</v>
      </c>
      <c r="G135" s="4"/>
      <c r="H135" s="53">
        <f t="shared" si="5"/>
        <v>0</v>
      </c>
      <c r="I135" s="89"/>
      <c r="J135" s="89"/>
      <c r="K135" s="89"/>
      <c r="L135" s="76"/>
    </row>
    <row r="136" spans="1:12" ht="54.75" customHeight="1">
      <c r="A136" s="35"/>
      <c r="B136" s="5" t="s">
        <v>142</v>
      </c>
      <c r="C136" s="5"/>
      <c r="D136" s="5"/>
      <c r="E136" s="6" t="s">
        <v>137</v>
      </c>
      <c r="F136" s="4"/>
      <c r="G136" s="4"/>
      <c r="H136" s="53">
        <f t="shared" si="5"/>
        <v>0</v>
      </c>
      <c r="I136" s="89"/>
      <c r="J136" s="89"/>
      <c r="K136" s="89"/>
      <c r="L136" s="76"/>
    </row>
    <row r="137" spans="1:12" ht="61.5" customHeight="1">
      <c r="A137" s="35"/>
      <c r="B137" s="5" t="s">
        <v>136</v>
      </c>
      <c r="C137" s="5"/>
      <c r="D137" s="5"/>
      <c r="E137" s="6" t="s">
        <v>137</v>
      </c>
      <c r="F137" s="4"/>
      <c r="G137" s="4"/>
      <c r="H137" s="53">
        <f t="shared" si="5"/>
        <v>50000</v>
      </c>
      <c r="I137" s="96">
        <f>SUM(I138)</f>
        <v>50000</v>
      </c>
      <c r="J137" s="89"/>
      <c r="K137" s="89"/>
      <c r="L137" s="76"/>
    </row>
    <row r="138" spans="1:12" ht="52.5" customHeight="1">
      <c r="A138" s="35"/>
      <c r="B138" s="10" t="s">
        <v>138</v>
      </c>
      <c r="C138" s="10" t="s">
        <v>139</v>
      </c>
      <c r="D138" s="10" t="s">
        <v>140</v>
      </c>
      <c r="E138" s="69" t="s">
        <v>141</v>
      </c>
      <c r="F138" s="4"/>
      <c r="G138" s="4"/>
      <c r="H138" s="53">
        <f t="shared" si="5"/>
        <v>50000</v>
      </c>
      <c r="I138" s="89">
        <v>50000</v>
      </c>
      <c r="J138" s="89"/>
      <c r="K138" s="89"/>
      <c r="L138" s="76"/>
    </row>
    <row r="139" spans="1:12" ht="86.25" customHeight="1">
      <c r="A139" s="35"/>
      <c r="B139" s="10"/>
      <c r="C139" s="10"/>
      <c r="D139" s="10"/>
      <c r="E139" s="75"/>
      <c r="F139" s="105" t="s">
        <v>185</v>
      </c>
      <c r="G139" s="12" t="s">
        <v>204</v>
      </c>
      <c r="H139" s="53">
        <f t="shared" si="5"/>
        <v>34355</v>
      </c>
      <c r="I139" s="96">
        <f>SUM(I141)</f>
        <v>14465</v>
      </c>
      <c r="J139" s="96">
        <f t="shared" ref="J139:K139" si="7">SUM(J141)</f>
        <v>19890</v>
      </c>
      <c r="K139" s="96">
        <f t="shared" si="7"/>
        <v>19890</v>
      </c>
      <c r="L139" s="76"/>
    </row>
    <row r="140" spans="1:12" ht="34.5" customHeight="1">
      <c r="A140" s="35"/>
      <c r="B140" s="10"/>
      <c r="C140" s="10"/>
      <c r="D140" s="10"/>
      <c r="E140" s="75"/>
      <c r="F140" s="4" t="s">
        <v>2</v>
      </c>
      <c r="G140" s="1"/>
      <c r="H140" s="53">
        <f t="shared" si="5"/>
        <v>0</v>
      </c>
      <c r="I140" s="96"/>
      <c r="J140" s="96"/>
      <c r="K140" s="96"/>
      <c r="L140" s="76"/>
    </row>
    <row r="141" spans="1:12" ht="48" customHeight="1">
      <c r="A141" s="35"/>
      <c r="B141" s="5" t="s">
        <v>132</v>
      </c>
      <c r="C141" s="5"/>
      <c r="D141" s="5"/>
      <c r="E141" s="6" t="s">
        <v>11</v>
      </c>
      <c r="F141" s="4"/>
      <c r="G141" s="4"/>
      <c r="H141" s="53">
        <f t="shared" si="5"/>
        <v>34355</v>
      </c>
      <c r="I141" s="97">
        <f t="shared" ref="I141:K142" si="8">SUM(I142)</f>
        <v>14465</v>
      </c>
      <c r="J141" s="97">
        <f t="shared" si="8"/>
        <v>19890</v>
      </c>
      <c r="K141" s="97">
        <f t="shared" si="8"/>
        <v>19890</v>
      </c>
      <c r="L141" s="76"/>
    </row>
    <row r="142" spans="1:12" ht="59.25" customHeight="1">
      <c r="A142" s="35"/>
      <c r="B142" s="5" t="s">
        <v>8</v>
      </c>
      <c r="C142" s="5"/>
      <c r="D142" s="5"/>
      <c r="E142" s="6" t="s">
        <v>11</v>
      </c>
      <c r="F142" s="4"/>
      <c r="G142" s="4"/>
      <c r="H142" s="53">
        <f t="shared" si="5"/>
        <v>34355</v>
      </c>
      <c r="I142" s="97">
        <f t="shared" si="8"/>
        <v>14465</v>
      </c>
      <c r="J142" s="97">
        <f t="shared" si="8"/>
        <v>19890</v>
      </c>
      <c r="K142" s="97">
        <f t="shared" si="8"/>
        <v>19890</v>
      </c>
      <c r="L142" s="76"/>
    </row>
    <row r="143" spans="1:12" ht="50.25" customHeight="1">
      <c r="A143" s="35"/>
      <c r="B143" s="10" t="s">
        <v>147</v>
      </c>
      <c r="C143" s="93">
        <v>8230</v>
      </c>
      <c r="D143" s="80" t="s">
        <v>93</v>
      </c>
      <c r="E143" s="72" t="s">
        <v>148</v>
      </c>
      <c r="F143" s="4"/>
      <c r="G143" s="4"/>
      <c r="H143" s="53">
        <f t="shared" si="5"/>
        <v>34355</v>
      </c>
      <c r="I143" s="98">
        <v>14465</v>
      </c>
      <c r="J143" s="98">
        <v>19890</v>
      </c>
      <c r="K143" s="89">
        <v>19890</v>
      </c>
      <c r="L143" s="76"/>
    </row>
    <row r="144" spans="1:12" ht="94.5" customHeight="1">
      <c r="A144" s="35"/>
      <c r="B144" s="10"/>
      <c r="C144" s="10"/>
      <c r="D144" s="10"/>
      <c r="E144" s="16"/>
      <c r="F144" s="84" t="s">
        <v>151</v>
      </c>
      <c r="G144" s="1" t="s">
        <v>205</v>
      </c>
      <c r="H144" s="53">
        <f t="shared" si="5"/>
        <v>2800000</v>
      </c>
      <c r="I144" s="96">
        <f>SUM(I145+I148)</f>
        <v>0</v>
      </c>
      <c r="J144" s="96">
        <f>SUM(J145+J148)</f>
        <v>2800000</v>
      </c>
      <c r="K144" s="96">
        <f>SUM(K145+K148)</f>
        <v>2800000</v>
      </c>
      <c r="L144" s="76"/>
    </row>
    <row r="145" spans="1:15" ht="54.75" customHeight="1">
      <c r="A145" s="35"/>
      <c r="B145" s="5" t="s">
        <v>132</v>
      </c>
      <c r="C145" s="7"/>
      <c r="D145" s="7"/>
      <c r="E145" s="6" t="s">
        <v>11</v>
      </c>
      <c r="F145" s="4"/>
      <c r="G145" s="4"/>
      <c r="H145" s="53">
        <f t="shared" si="5"/>
        <v>1800000</v>
      </c>
      <c r="I145" s="96">
        <f>SUM(I146)</f>
        <v>0</v>
      </c>
      <c r="J145" s="89">
        <f>SUM(J146)</f>
        <v>1800000</v>
      </c>
      <c r="K145" s="89">
        <f>SUM(K146)</f>
        <v>1800000</v>
      </c>
      <c r="L145" s="76"/>
    </row>
    <row r="146" spans="1:15" ht="51.75" customHeight="1">
      <c r="A146" s="35"/>
      <c r="B146" s="5" t="s">
        <v>8</v>
      </c>
      <c r="C146" s="7"/>
      <c r="D146" s="7"/>
      <c r="E146" s="6" t="s">
        <v>11</v>
      </c>
      <c r="F146" s="4"/>
      <c r="G146" s="4"/>
      <c r="H146" s="53">
        <f t="shared" si="5"/>
        <v>1800000</v>
      </c>
      <c r="I146" s="96">
        <f>SUM(I147:I147)</f>
        <v>0</v>
      </c>
      <c r="J146" s="89">
        <f>SUM(J147:J147)</f>
        <v>1800000</v>
      </c>
      <c r="K146" s="89">
        <f>SUM(K147:K147)</f>
        <v>1800000</v>
      </c>
      <c r="L146" s="76"/>
    </row>
    <row r="147" spans="1:15" ht="84.75" customHeight="1">
      <c r="A147" s="35"/>
      <c r="B147" s="7" t="s">
        <v>37</v>
      </c>
      <c r="C147" s="7" t="s">
        <v>38</v>
      </c>
      <c r="D147" s="7" t="s">
        <v>39</v>
      </c>
      <c r="E147" s="13" t="s">
        <v>40</v>
      </c>
      <c r="F147" s="4"/>
      <c r="G147" s="4"/>
      <c r="H147" s="53">
        <f t="shared" si="5"/>
        <v>1800000</v>
      </c>
      <c r="I147" s="89"/>
      <c r="J147" s="89">
        <v>1800000</v>
      </c>
      <c r="K147" s="89">
        <v>1800000</v>
      </c>
      <c r="L147" s="76"/>
    </row>
    <row r="148" spans="1:15" ht="90" customHeight="1">
      <c r="A148" s="35"/>
      <c r="B148" s="5" t="s">
        <v>129</v>
      </c>
      <c r="C148" s="5"/>
      <c r="D148" s="5"/>
      <c r="E148" s="6" t="s">
        <v>98</v>
      </c>
      <c r="F148" s="4"/>
      <c r="G148" s="2"/>
      <c r="H148" s="53">
        <f t="shared" si="5"/>
        <v>1000000</v>
      </c>
      <c r="I148" s="96">
        <f>SUM(I149)</f>
        <v>0</v>
      </c>
      <c r="J148" s="96">
        <f>SUM(J149)</f>
        <v>1000000</v>
      </c>
      <c r="K148" s="96">
        <f>SUM(K149)</f>
        <v>1000000</v>
      </c>
      <c r="L148" s="76"/>
    </row>
    <row r="149" spans="1:15" ht="90.75" customHeight="1">
      <c r="A149" s="35"/>
      <c r="B149" s="5" t="s">
        <v>57</v>
      </c>
      <c r="C149" s="5"/>
      <c r="D149" s="5"/>
      <c r="E149" s="6" t="s">
        <v>98</v>
      </c>
      <c r="F149" s="14"/>
      <c r="G149" s="4"/>
      <c r="H149" s="53">
        <f t="shared" si="5"/>
        <v>1000000</v>
      </c>
      <c r="I149" s="96">
        <f>SUM(I150:I150)</f>
        <v>0</v>
      </c>
      <c r="J149" s="96">
        <f>SUM(J150:J150)</f>
        <v>1000000</v>
      </c>
      <c r="K149" s="96">
        <f>SUM(K150:K150)</f>
        <v>1000000</v>
      </c>
      <c r="L149" s="76"/>
    </row>
    <row r="150" spans="1:15" ht="34.5" customHeight="1">
      <c r="A150" s="35"/>
      <c r="B150" s="10" t="s">
        <v>149</v>
      </c>
      <c r="C150" s="10" t="s">
        <v>4</v>
      </c>
      <c r="D150" s="10" t="s">
        <v>29</v>
      </c>
      <c r="E150" s="73" t="s">
        <v>30</v>
      </c>
      <c r="F150" s="15"/>
      <c r="G150" s="15"/>
      <c r="H150" s="53">
        <f t="shared" si="5"/>
        <v>1000000</v>
      </c>
      <c r="I150" s="89"/>
      <c r="J150" s="89">
        <v>1000000</v>
      </c>
      <c r="K150" s="89">
        <v>1000000</v>
      </c>
      <c r="L150" s="76"/>
    </row>
    <row r="151" spans="1:15" s="50" customFormat="1" ht="38.25" customHeight="1">
      <c r="A151" s="48"/>
      <c r="B151" s="115" t="s">
        <v>27</v>
      </c>
      <c r="C151" s="115"/>
      <c r="D151" s="115"/>
      <c r="E151" s="115"/>
      <c r="F151" s="24"/>
      <c r="G151" s="31"/>
      <c r="H151" s="53">
        <f>SUM(H14+H21+H29+H34+H39+H50+H56+H61+H66+H71+H80+H86+H91+H98+H108+H113+H118+H123+H128+H134+H139+H144)</f>
        <v>49973223</v>
      </c>
      <c r="I151" s="53">
        <f>SUM(I14+I21+I29+I34+I39+I50+I56+I61+I66+I71+I80+I86+I91+I98+I108+I113+I118+I123+I128+I134+I139+I144)</f>
        <v>47007908</v>
      </c>
      <c r="J151" s="53">
        <f>SUM(J14+J21+J29+J34+J39+J50+J56+J61+J66+J71+J80+J86+J91+J98+J108+J113+J118+J123+J128+J134+J139+J144)</f>
        <v>2965315</v>
      </c>
      <c r="K151" s="53">
        <f>SUM(K14+K21+K29+K34+K39+K50+K56+K61+K66+K71+K80+K86+K91+K98+K108+K113+K118+K123+K128+K134+K139+K144)</f>
        <v>2950315</v>
      </c>
      <c r="L151" s="76">
        <f>SUM(I151:J151)</f>
        <v>49973223</v>
      </c>
      <c r="M151" s="83"/>
      <c r="N151" s="49"/>
      <c r="O151" s="49"/>
    </row>
    <row r="152" spans="1:15" ht="30.75" customHeight="1">
      <c r="B152" s="108" t="s">
        <v>152</v>
      </c>
      <c r="C152" s="109"/>
      <c r="D152" s="109"/>
      <c r="E152" s="109"/>
      <c r="F152" s="109"/>
      <c r="G152" s="109"/>
      <c r="H152" s="109"/>
      <c r="I152" s="109"/>
      <c r="J152" s="109"/>
      <c r="K152" s="109"/>
    </row>
    <row r="153" spans="1:15" ht="32.25" customHeight="1">
      <c r="B153" s="77"/>
      <c r="C153" s="78" t="s">
        <v>153</v>
      </c>
      <c r="D153" s="77"/>
      <c r="E153" s="78"/>
      <c r="F153" s="78"/>
      <c r="G153" s="79"/>
      <c r="H153" s="78"/>
      <c r="I153" s="78" t="s">
        <v>154</v>
      </c>
      <c r="J153" s="78"/>
      <c r="K153" s="78"/>
    </row>
    <row r="154" spans="1:15" ht="18" customHeight="1">
      <c r="B154" s="108"/>
      <c r="C154" s="109"/>
      <c r="D154" s="109"/>
      <c r="E154" s="109"/>
      <c r="F154" s="109"/>
      <c r="G154" s="109"/>
      <c r="H154" s="109"/>
      <c r="I154" s="109"/>
      <c r="J154" s="109"/>
      <c r="K154" s="109"/>
    </row>
    <row r="155" spans="1:15" ht="23.25" customHeight="1">
      <c r="C155" s="78"/>
      <c r="D155" s="77"/>
      <c r="E155" s="78"/>
      <c r="F155" s="78"/>
      <c r="G155" s="79"/>
      <c r="H155" s="78"/>
      <c r="I155" s="78"/>
      <c r="J155" s="78"/>
      <c r="K155" s="78"/>
    </row>
    <row r="156" spans="1:15" ht="36" customHeight="1">
      <c r="C156" s="78"/>
      <c r="D156" s="77"/>
      <c r="E156" s="78"/>
      <c r="F156" s="78"/>
      <c r="G156" s="79"/>
      <c r="H156" s="78"/>
      <c r="I156" s="78"/>
      <c r="J156" s="78"/>
      <c r="K156" s="78"/>
    </row>
    <row r="157" spans="1:15" ht="23.25">
      <c r="C157" s="78"/>
      <c r="D157" s="77"/>
      <c r="E157" s="78"/>
      <c r="F157" s="78"/>
      <c r="G157" s="79"/>
      <c r="H157" s="78"/>
      <c r="I157" s="78"/>
      <c r="J157" s="78"/>
    </row>
  </sheetData>
  <sheetProtection selectLockedCells="1" selectUnlockedCells="1"/>
  <mergeCells count="18">
    <mergeCell ref="H2:K2"/>
    <mergeCell ref="H3:K3"/>
    <mergeCell ref="I5:K5"/>
    <mergeCell ref="E7:G7"/>
    <mergeCell ref="B6:J6"/>
    <mergeCell ref="B154:K154"/>
    <mergeCell ref="B152:K152"/>
    <mergeCell ref="I10:I12"/>
    <mergeCell ref="F10:F12"/>
    <mergeCell ref="E8:G8"/>
    <mergeCell ref="G10:G12"/>
    <mergeCell ref="H10:H12"/>
    <mergeCell ref="E10:E12"/>
    <mergeCell ref="B151:E151"/>
    <mergeCell ref="D10:D12"/>
    <mergeCell ref="J10:K10"/>
    <mergeCell ref="B10:B12"/>
    <mergeCell ref="C10:C12"/>
  </mergeCells>
  <phoneticPr fontId="0" type="noConversion"/>
  <printOptions horizontalCentered="1"/>
  <pageMargins left="0.39370078740157483" right="0.39370078740157483" top="0.78740157480314965" bottom="0.78740157480314965" header="0" footer="0"/>
  <pageSetup paperSize="9" scale="50" orientation="landscape" useFirstPageNumber="1" r:id="rId1"/>
  <headerFooter differentFirst="1" scaleWithDoc="0" alignWithMargins="0">
    <oddHeader>&amp;C&amp;P&amp;R&amp;12Продовження додатка 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9</vt:i4>
      </vt:variant>
    </vt:vector>
  </HeadingPairs>
  <TitlesOfParts>
    <vt:vector size="10" baseType="lpstr">
      <vt:lpstr>2023</vt:lpstr>
      <vt:lpstr>'2023'!Excel_BuiltIn_Print_Titles</vt:lpstr>
      <vt:lpstr>'2023'!Z_96E2A35E_4A48_419F_9E38_8CEFA5D27C66_.wvu.PrintArea</vt:lpstr>
      <vt:lpstr>'2023'!Z_96E2A35E_4A48_419F_9E38_8CEFA5D27C66_.wvu.PrintTitles</vt:lpstr>
      <vt:lpstr>'2023'!Z_ABBD498D_3D2F_4E62_985A_EF1DC4D9DC47_.wvu.PrintArea</vt:lpstr>
      <vt:lpstr>'2023'!Z_ABBD498D_3D2F_4E62_985A_EF1DC4D9DC47_.wvu.PrintTitles</vt:lpstr>
      <vt:lpstr>'2023'!Z_E02D48B6_D0D9_4E6E_B70D_8E13580A6528_.wvu.PrintArea</vt:lpstr>
      <vt:lpstr>'2023'!Z_E02D48B6_D0D9_4E6E_B70D_8E13580A6528_.wvu.PrintTitles</vt:lpstr>
      <vt:lpstr>'2023'!Заголовки_для_печати</vt:lpstr>
      <vt:lpstr>'2023'!Область_печати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SUPERMEN</dc:creator>
  <cp:lastModifiedBy>redka</cp:lastModifiedBy>
  <cp:lastPrinted>2023-12-29T06:15:10Z</cp:lastPrinted>
  <dcterms:created xsi:type="dcterms:W3CDTF">2016-11-08T14:50:35Z</dcterms:created>
  <dcterms:modified xsi:type="dcterms:W3CDTF">2023-12-29T06:29:16Z</dcterms:modified>
</cp:coreProperties>
</file>