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576"/>
  </bookViews>
  <sheets>
    <sheet name="звіт" sheetId="3" r:id="rId1"/>
    <sheet name="Лист1" sheetId="2" r:id="rId2"/>
  </sheets>
  <definedNames>
    <definedName name="_xlnm.Print_Titles" localSheetId="0">звіт!$27:$29</definedName>
    <definedName name="_xlnm.Print_Area" localSheetId="0">звіт!$A$1:$J$164</definedName>
  </definedNames>
  <calcPr calcId="1257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8" i="3"/>
  <c r="G123"/>
  <c r="G144"/>
  <c r="H139"/>
  <c r="E134" l="1"/>
  <c r="H116" l="1"/>
  <c r="D116"/>
  <c r="G140" l="1"/>
  <c r="G139"/>
  <c r="I139" s="1"/>
  <c r="G131"/>
  <c r="G138" s="1"/>
  <c r="J50"/>
  <c r="F48"/>
  <c r="F50"/>
  <c r="H60" l="1"/>
  <c r="G60"/>
  <c r="H32"/>
  <c r="G32"/>
  <c r="D36"/>
  <c r="D32"/>
  <c r="C131" l="1"/>
  <c r="C32"/>
  <c r="H140"/>
  <c r="H141"/>
  <c r="H142"/>
  <c r="H143"/>
  <c r="H144"/>
  <c r="G141"/>
  <c r="G142"/>
  <c r="G143"/>
  <c r="C139"/>
  <c r="D60" l="1"/>
  <c r="C36"/>
  <c r="C60"/>
  <c r="E39" l="1"/>
  <c r="F39"/>
  <c r="I39" l="1"/>
  <c r="J39"/>
  <c r="G44"/>
  <c r="H87"/>
  <c r="C87" l="1"/>
  <c r="G87"/>
  <c r="J68"/>
  <c r="H36"/>
  <c r="G75"/>
  <c r="D75" l="1"/>
  <c r="D87" l="1"/>
  <c r="I38" l="1"/>
  <c r="I37"/>
  <c r="I34"/>
  <c r="J34"/>
  <c r="F34"/>
  <c r="C44"/>
  <c r="E34"/>
  <c r="D143" l="1"/>
  <c r="I117" l="1"/>
  <c r="E117"/>
  <c r="E48"/>
  <c r="J33"/>
  <c r="J35"/>
  <c r="J37"/>
  <c r="J38"/>
  <c r="J41"/>
  <c r="J42"/>
  <c r="J43"/>
  <c r="I33"/>
  <c r="I35"/>
  <c r="I41"/>
  <c r="I42"/>
  <c r="I43"/>
  <c r="I46"/>
  <c r="I48"/>
  <c r="I50"/>
  <c r="E33"/>
  <c r="E35"/>
  <c r="E37"/>
  <c r="E38"/>
  <c r="E41"/>
  <c r="E42"/>
  <c r="E43"/>
  <c r="E46"/>
  <c r="E50"/>
  <c r="F33"/>
  <c r="F35"/>
  <c r="F37"/>
  <c r="F38"/>
  <c r="F41"/>
  <c r="F42"/>
  <c r="F43"/>
  <c r="I114" l="1"/>
  <c r="I115"/>
  <c r="I116"/>
  <c r="I118"/>
  <c r="I119"/>
  <c r="I120"/>
  <c r="C75" l="1"/>
  <c r="C74"/>
  <c r="D144"/>
  <c r="C144"/>
  <c r="C143"/>
  <c r="D142"/>
  <c r="C142"/>
  <c r="D141"/>
  <c r="C141"/>
  <c r="D140"/>
  <c r="C140"/>
  <c r="D139"/>
  <c r="E139" s="1"/>
  <c r="J137"/>
  <c r="I137"/>
  <c r="F137"/>
  <c r="E137"/>
  <c r="J136"/>
  <c r="I136"/>
  <c r="F136"/>
  <c r="E136"/>
  <c r="J135"/>
  <c r="I135"/>
  <c r="F135"/>
  <c r="E135"/>
  <c r="J134"/>
  <c r="I134"/>
  <c r="F134"/>
  <c r="J133"/>
  <c r="I133"/>
  <c r="F133"/>
  <c r="E133"/>
  <c r="J132"/>
  <c r="I132"/>
  <c r="F132"/>
  <c r="E132"/>
  <c r="J129"/>
  <c r="I129"/>
  <c r="F129"/>
  <c r="E129"/>
  <c r="J128"/>
  <c r="I128"/>
  <c r="F128"/>
  <c r="E128"/>
  <c r="J127"/>
  <c r="I127"/>
  <c r="F127"/>
  <c r="E127"/>
  <c r="J126"/>
  <c r="I126"/>
  <c r="F126"/>
  <c r="E126"/>
  <c r="J125"/>
  <c r="I125"/>
  <c r="F125"/>
  <c r="E125"/>
  <c r="J124"/>
  <c r="I124"/>
  <c r="F124"/>
  <c r="E124"/>
  <c r="E120"/>
  <c r="E119"/>
  <c r="E118"/>
  <c r="J116"/>
  <c r="J115"/>
  <c r="F115"/>
  <c r="E115"/>
  <c r="J114"/>
  <c r="F114"/>
  <c r="E114"/>
  <c r="J99"/>
  <c r="I99"/>
  <c r="F99"/>
  <c r="E99"/>
  <c r="J96"/>
  <c r="I96"/>
  <c r="F96"/>
  <c r="E96"/>
  <c r="J94"/>
  <c r="I94"/>
  <c r="F94"/>
  <c r="E94"/>
  <c r="J80"/>
  <c r="I80"/>
  <c r="F80"/>
  <c r="E80"/>
  <c r="I68"/>
  <c r="F68"/>
  <c r="E68"/>
  <c r="J65"/>
  <c r="I65"/>
  <c r="F65"/>
  <c r="E65"/>
  <c r="J64"/>
  <c r="I64"/>
  <c r="F64"/>
  <c r="E64"/>
  <c r="J63"/>
  <c r="I63"/>
  <c r="F63"/>
  <c r="E63"/>
  <c r="J62"/>
  <c r="I62"/>
  <c r="F62"/>
  <c r="E62"/>
  <c r="J60"/>
  <c r="J59"/>
  <c r="I59"/>
  <c r="F59"/>
  <c r="E59"/>
  <c r="J58"/>
  <c r="I58"/>
  <c r="F58"/>
  <c r="E58"/>
  <c r="J57"/>
  <c r="I57"/>
  <c r="F57"/>
  <c r="E57"/>
  <c r="J56"/>
  <c r="I56"/>
  <c r="F56"/>
  <c r="E56"/>
  <c r="J55"/>
  <c r="I55"/>
  <c r="F55"/>
  <c r="E55"/>
  <c r="J54"/>
  <c r="I54"/>
  <c r="F54"/>
  <c r="E54"/>
  <c r="J53"/>
  <c r="I53"/>
  <c r="F53"/>
  <c r="E53"/>
  <c r="F60" l="1"/>
  <c r="F144"/>
  <c r="F139"/>
  <c r="F140"/>
  <c r="F141"/>
  <c r="F143"/>
  <c r="F142"/>
  <c r="I60"/>
  <c r="E116"/>
  <c r="J139"/>
  <c r="J140"/>
  <c r="J141"/>
  <c r="J142"/>
  <c r="J143"/>
  <c r="J144"/>
  <c r="F116"/>
  <c r="I144"/>
  <c r="E140"/>
  <c r="I140"/>
  <c r="E141"/>
  <c r="I141"/>
  <c r="E142"/>
  <c r="I142"/>
  <c r="E143"/>
  <c r="I143"/>
  <c r="E144"/>
  <c r="E60"/>
  <c r="H131" l="1"/>
  <c r="H75"/>
  <c r="D44"/>
  <c r="E32" l="1"/>
  <c r="J32"/>
  <c r="E44"/>
  <c r="F44"/>
  <c r="E36"/>
  <c r="F36"/>
  <c r="H123"/>
  <c r="H138" s="1"/>
  <c r="I138" l="1"/>
  <c r="I123"/>
  <c r="J123"/>
  <c r="H44" l="1"/>
  <c r="G36"/>
  <c r="J36" l="1"/>
  <c r="I36"/>
  <c r="I44"/>
  <c r="J44"/>
  <c r="C123"/>
  <c r="I75" l="1"/>
  <c r="G74" l="1"/>
  <c r="H74"/>
  <c r="H76" s="1"/>
  <c r="I32"/>
  <c r="F32"/>
  <c r="I74" l="1"/>
  <c r="D74"/>
  <c r="D76" s="1"/>
  <c r="D131"/>
  <c r="C138"/>
  <c r="D123"/>
  <c r="E75"/>
  <c r="D138" l="1"/>
  <c r="E138" s="1"/>
  <c r="E74"/>
  <c r="F74"/>
  <c r="F123"/>
  <c r="E123"/>
  <c r="F131"/>
  <c r="J131"/>
  <c r="E131"/>
  <c r="I131"/>
  <c r="J75"/>
  <c r="G76"/>
  <c r="F75"/>
  <c r="C76"/>
  <c r="J138" l="1"/>
  <c r="F138"/>
  <c r="J74"/>
</calcChain>
</file>

<file path=xl/sharedStrings.xml><?xml version="1.0" encoding="utf-8"?>
<sst xmlns="http://schemas.openxmlformats.org/spreadsheetml/2006/main" count="289" uniqueCount="256">
  <si>
    <t>х</t>
  </si>
  <si>
    <t>86.10</t>
  </si>
  <si>
    <t>Рішення виконавчого комітету</t>
  </si>
  <si>
    <t>Межівської селищної ради</t>
  </si>
  <si>
    <t>Інші податки, збори та платежі на користь держави</t>
  </si>
  <si>
    <t>Податкова заборгованість</t>
  </si>
  <si>
    <t>2010</t>
  </si>
  <si>
    <t>2020</t>
  </si>
  <si>
    <t>2030</t>
  </si>
  <si>
    <t>2040</t>
  </si>
  <si>
    <t>ЗАТВЕРДЖЕНО</t>
  </si>
  <si>
    <t>Рік</t>
  </si>
  <si>
    <t>Комунальна організація (установа, заклад)</t>
  </si>
  <si>
    <t>Виконавчі органи місцевих рад</t>
  </si>
  <si>
    <t>Діяльність лікарняних закладів</t>
  </si>
  <si>
    <t>Одиниця виміру</t>
  </si>
  <si>
    <t>Комунальна</t>
  </si>
  <si>
    <t>Місцезнаходження</t>
  </si>
  <si>
    <t>(05630) 60 1 55</t>
  </si>
  <si>
    <t>Прізвище та ініціали керівника</t>
  </si>
  <si>
    <t>СКОЧКО ЮЛІЯ ВАСИЛІВНА</t>
  </si>
  <si>
    <t>дохід від депозиту</t>
  </si>
  <si>
    <t>дохід від благодійних внесків</t>
  </si>
  <si>
    <t>VІ. Звіт про фінансовий стан</t>
  </si>
  <si>
    <t>Залишок на рахунку на початок звітного періоду</t>
  </si>
  <si>
    <t>Залишок на рахунку на кінець звітного періоду</t>
  </si>
  <si>
    <t>Дохід від НСЗУ пакет ПМГ</t>
  </si>
  <si>
    <t xml:space="preserve">Дохід (виручка) від реалізації продукції (товарів, робіт, послуг) </t>
  </si>
  <si>
    <t>Дохід від платних послуг</t>
  </si>
  <si>
    <t>бюджет Межівської СТГ</t>
  </si>
  <si>
    <t>бюджет Новопавлівської СТГ</t>
  </si>
  <si>
    <t>повернення коштів на власний рахунок</t>
  </si>
  <si>
    <r>
      <t>1011</t>
    </r>
    <r>
      <rPr>
        <sz val="11"/>
        <color theme="1"/>
        <rFont val="Calibri"/>
        <family val="2"/>
        <charset val="204"/>
        <scheme val="minor"/>
      </rPr>
      <t/>
    </r>
  </si>
  <si>
    <r>
      <t>1014</t>
    </r>
    <r>
      <rPr>
        <sz val="11"/>
        <color theme="1"/>
        <rFont val="Calibri"/>
        <family val="2"/>
        <charset val="204"/>
        <scheme val="minor"/>
      </rPr>
      <t/>
    </r>
  </si>
  <si>
    <t>1040</t>
  </si>
  <si>
    <t>1041</t>
  </si>
  <si>
    <t>1042</t>
  </si>
  <si>
    <r>
      <t>1043</t>
    </r>
    <r>
      <rPr>
        <sz val="11"/>
        <color indexed="8"/>
        <rFont val="Calibri"/>
        <family val="2"/>
        <charset val="204"/>
      </rPr>
      <t/>
    </r>
  </si>
  <si>
    <r>
      <t>1044</t>
    </r>
    <r>
      <rPr>
        <sz val="11"/>
        <color indexed="8"/>
        <rFont val="Calibri"/>
        <family val="2"/>
        <charset val="204"/>
      </rPr>
      <t/>
    </r>
  </si>
  <si>
    <t>1050</t>
  </si>
  <si>
    <t>1060</t>
  </si>
  <si>
    <t>1070</t>
  </si>
  <si>
    <t>1080</t>
  </si>
  <si>
    <t>1090</t>
  </si>
  <si>
    <t>1100</t>
  </si>
  <si>
    <t>1110</t>
  </si>
  <si>
    <t>1120</t>
  </si>
  <si>
    <t>1121</t>
  </si>
  <si>
    <t>1122</t>
  </si>
  <si>
    <t>1123</t>
  </si>
  <si>
    <t>1125</t>
  </si>
  <si>
    <t>1130</t>
  </si>
  <si>
    <t>1140</t>
  </si>
  <si>
    <t>1150</t>
  </si>
  <si>
    <t>1160</t>
  </si>
  <si>
    <t>1170</t>
  </si>
  <si>
    <t>1171</t>
  </si>
  <si>
    <t>1180</t>
  </si>
  <si>
    <t>1190</t>
  </si>
  <si>
    <t>1200</t>
  </si>
  <si>
    <t>1210</t>
  </si>
  <si>
    <t>3010</t>
  </si>
  <si>
    <t>3011</t>
  </si>
  <si>
    <t>3020</t>
  </si>
  <si>
    <t>3021</t>
  </si>
  <si>
    <t>3022</t>
  </si>
  <si>
    <t>3023</t>
  </si>
  <si>
    <t>3024</t>
  </si>
  <si>
    <t>3025</t>
  </si>
  <si>
    <t>3026</t>
  </si>
  <si>
    <t>3030</t>
  </si>
  <si>
    <t>4010</t>
  </si>
  <si>
    <t>4011</t>
  </si>
  <si>
    <t>4012</t>
  </si>
  <si>
    <t>4013</t>
  </si>
  <si>
    <t>4020</t>
  </si>
  <si>
    <t>4030</t>
  </si>
  <si>
    <t>4031</t>
  </si>
  <si>
    <t>4032</t>
  </si>
  <si>
    <t>4033</t>
  </si>
  <si>
    <t>4040</t>
  </si>
  <si>
    <t>5010</t>
  </si>
  <si>
    <t>5020</t>
  </si>
  <si>
    <t>5030</t>
  </si>
  <si>
    <t>5040</t>
  </si>
  <si>
    <t>7010</t>
  </si>
  <si>
    <t>7011</t>
  </si>
  <si>
    <t>7012</t>
  </si>
  <si>
    <t>7013</t>
  </si>
  <si>
    <t>7014</t>
  </si>
  <si>
    <t>7015</t>
  </si>
  <si>
    <t>7016</t>
  </si>
  <si>
    <t>7020</t>
  </si>
  <si>
    <t>7021</t>
  </si>
  <si>
    <t>7022</t>
  </si>
  <si>
    <t>7023</t>
  </si>
  <si>
    <t>7024</t>
  </si>
  <si>
    <t>7025</t>
  </si>
  <si>
    <t>7026</t>
  </si>
  <si>
    <t>7030</t>
  </si>
  <si>
    <t>7031</t>
  </si>
  <si>
    <t>7032</t>
  </si>
  <si>
    <t>7033</t>
  </si>
  <si>
    <t>7034</t>
  </si>
  <si>
    <t>7035</t>
  </si>
  <si>
    <t>7036</t>
  </si>
  <si>
    <t>7040</t>
  </si>
  <si>
    <t>7041</t>
  </si>
  <si>
    <t>7042</t>
  </si>
  <si>
    <t>7043</t>
  </si>
  <si>
    <t>7044</t>
  </si>
  <si>
    <t>7045</t>
  </si>
  <si>
    <t>7046</t>
  </si>
  <si>
    <t>дохід від добровільних внесків</t>
  </si>
  <si>
    <t>Дохід з місцевого бюджету, у т.ч.:</t>
  </si>
  <si>
    <t>за "Селищною цільовою Програмою цивільного захисту населення від надзвичайних ситуацій на території Межівської селищної територіальної громади  на 2022 - 2024 роки"</t>
  </si>
  <si>
    <t>дохід від операційної оренди активів</t>
  </si>
  <si>
    <t>Придбання основного капіталу</t>
  </si>
  <si>
    <t>капітальний ремонт</t>
  </si>
  <si>
    <t>Інші поточні видатки</t>
  </si>
  <si>
    <t>ЗВІТ ПРО ВИКОНАННЯ ФІНАНСОВОГО ПЛАНУ ПІДПРИЄМСТВА</t>
  </si>
  <si>
    <t>ПОГОДЖЕНО</t>
  </si>
  <si>
    <t xml:space="preserve">Начальник відділу економіки, планування та інвестиційної </t>
  </si>
  <si>
    <t xml:space="preserve">діяльності виконавчого комітету Межівської селищної ради </t>
  </si>
  <si>
    <t>Вікторія ОБЕРЕМОК</t>
  </si>
  <si>
    <t>дохід від реалізації металобрухту</t>
  </si>
  <si>
    <t>первинної медико-санітарної допомоги» Межівської селищної ради»</t>
  </si>
  <si>
    <t>Тис. грн</t>
  </si>
  <si>
    <t>Адміністративно-управлінський персонал</t>
  </si>
  <si>
    <t>Окремі заходи по реалізації державних (регіональних) програм, не віднесені до заходів розвитку</t>
  </si>
  <si>
    <t>Директор комунального некомерційного підприємства «Центр</t>
  </si>
  <si>
    <t>Юлія СКОЧКО</t>
  </si>
  <si>
    <t xml:space="preserve"> за І квартал 2025 року </t>
  </si>
  <si>
    <t>Середньомісячні витрати на оплату праці одного працівника, у т.ч.:</t>
  </si>
  <si>
    <t>Звіт</t>
  </si>
  <si>
    <t>Уточнений звіт</t>
  </si>
  <si>
    <t>зробити позначку "Х"</t>
  </si>
  <si>
    <t>за ЄДРПОУ</t>
  </si>
  <si>
    <t>за КОПФГ</t>
  </si>
  <si>
    <t>за КОАТУУ</t>
  </si>
  <si>
    <t>за СПОДУ</t>
  </si>
  <si>
    <t>за ЗКГНГ</t>
  </si>
  <si>
    <t>за КВЕД</t>
  </si>
  <si>
    <t>Стандарти звітності П(с)БОУ</t>
  </si>
  <si>
    <t>Стандарти звітності МСФЗ</t>
  </si>
  <si>
    <t>Комунальне некомерційне підприємство «Центр первинної медико-санітарної допомоги» Межівської селищної ради»</t>
  </si>
  <si>
    <t>Назва підприємства</t>
  </si>
  <si>
    <t>Коди</t>
  </si>
  <si>
    <t>Організаційно-правова форма</t>
  </si>
  <si>
    <t>Територія</t>
  </si>
  <si>
    <t>Орган державного управління</t>
  </si>
  <si>
    <t>Галузь</t>
  </si>
  <si>
    <t>Вид економічної діяльності</t>
  </si>
  <si>
    <t>Форма власності</t>
  </si>
  <si>
    <t>Середньооблікова кількість штатних працівників</t>
  </si>
  <si>
    <t>Телефон</t>
  </si>
  <si>
    <t>6010</t>
  </si>
  <si>
    <t>6020</t>
  </si>
  <si>
    <t>6030</t>
  </si>
  <si>
    <t>6040</t>
  </si>
  <si>
    <t>6050</t>
  </si>
  <si>
    <t>С-ще Межова, Синельниківський р-н, Дніпропетровська обл.</t>
  </si>
  <si>
    <t>Охорона здоров’я</t>
  </si>
  <si>
    <t>Вул. Сонячна, 12, с-ще Межова, Синельниківський р-н, Дніпропетровська обл.</t>
  </si>
  <si>
    <t>Найменування показника</t>
  </si>
  <si>
    <t>Код рядка</t>
  </si>
  <si>
    <t>план</t>
  </si>
  <si>
    <t>факт</t>
  </si>
  <si>
    <t>відхилення, +/-</t>
  </si>
  <si>
    <t>відхилення,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</si>
  <si>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</si>
  <si>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</si>
  <si>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</si>
  <si>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</si>
  <si>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</si>
  <si>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</si>
  <si>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</si>
  <si>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</si>
  <si>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</si>
  <si>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</si>
  <si>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rPr>
        <b/>
        <sz val="16"/>
        <rFont val="Times New Roman"/>
        <family val="1"/>
        <charset val="204"/>
      </rPr>
      <t>I. Формування фінансових результатів</t>
    </r>
  </si>
  <si>
    <r>
      <rPr>
        <b/>
        <sz val="16"/>
        <rFont val="Times New Roman"/>
        <family val="1"/>
        <charset val="204"/>
      </rPr>
      <t>Доходи</t>
    </r>
  </si>
  <si>
    <t>1010</t>
  </si>
  <si>
    <t>Інші доходи, у т.ч.:</t>
  </si>
  <si>
    <r>
      <rPr>
        <b/>
        <sz val="16"/>
        <rFont val="Times New Roman"/>
        <family val="1"/>
        <charset val="204"/>
      </rPr>
      <t>Видатки</t>
    </r>
  </si>
  <si>
    <t>Заробітна плата</t>
  </si>
  <si>
    <t>Нарахування на оплату праці</t>
  </si>
  <si>
    <t>Предмети, матеріали, обладнання та інвентар</t>
  </si>
  <si>
    <t>Продукти харчування</t>
  </si>
  <si>
    <t>Оплата послуг (крім комунальних)</t>
  </si>
  <si>
    <t>Видатки на відрядження</t>
  </si>
  <si>
    <t>Оплата комунальних послуг та енергоносіїв, у т.ч.: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</si>
  <si>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</si>
  <si>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</si>
  <si>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</si>
  <si>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</si>
  <si>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</t>
  </si>
  <si>
    <t>Оплата енергосервісу</t>
  </si>
  <si>
    <t>Соціальне забезпечення</t>
  </si>
  <si>
    <t>Резервний фонд</t>
  </si>
  <si>
    <r>
      <rPr>
        <b/>
        <sz val="16"/>
        <rFont val="Times New Roman"/>
        <family val="1"/>
        <charset val="204"/>
      </rPr>
      <t>Усього доходів</t>
    </r>
  </si>
  <si>
    <r>
      <rPr>
        <b/>
        <sz val="16"/>
        <rFont val="Times New Roman"/>
        <family val="1"/>
        <charset val="204"/>
      </rPr>
      <t>Усього видатків</t>
    </r>
  </si>
  <si>
    <r>
      <rPr>
        <b/>
        <sz val="16"/>
        <rFont val="Times New Roman"/>
        <family val="1"/>
        <charset val="204"/>
      </rPr>
      <t>Фінансовий результат</t>
    </r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</si>
  <si>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</si>
  <si>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</si>
  <si>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</si>
  <si>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</si>
  <si>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r>
      <rPr>
        <b/>
        <sz val="16"/>
        <rFont val="Times New Roman"/>
        <family val="1"/>
        <charset val="204"/>
      </rPr>
      <t>Капітальні інвестиції, у т.ч.:</t>
    </r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</si>
  <si>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</si>
  <si>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</si>
  <si>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</si>
  <si>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</si>
  <si>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</si>
  <si>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Вартість основних засобів</t>
  </si>
  <si>
    <r>
      <rPr>
        <b/>
        <sz val="16"/>
        <rFont val="Times New Roman"/>
        <family val="1"/>
        <charset val="204"/>
      </rPr>
      <t>IV. Фінансова діяльність</t>
    </r>
  </si>
  <si>
    <t>кредити</t>
  </si>
  <si>
    <t>позики</t>
  </si>
  <si>
    <t>депозити</t>
  </si>
  <si>
    <t>Інші надходження</t>
  </si>
  <si>
    <t>Інші витрати</t>
  </si>
  <si>
    <r>
      <rPr>
        <b/>
        <sz val="16"/>
        <rFont val="Times New Roman"/>
        <family val="1"/>
        <charset val="204"/>
      </rPr>
      <t>V. Коефіцієнтний аналіз</t>
    </r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</si>
  <si>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</si>
  <si>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</si>
  <si>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продукції (товарів, робіт, послуг)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</si>
  <si>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</si>
  <si>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</si>
  <si>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</si>
  <si>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</si>
  <si>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</si>
  <si>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</si>
  <si>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r>
      <rPr>
        <b/>
        <sz val="16"/>
        <rFont val="Times New Roman"/>
        <family val="1"/>
        <charset val="204"/>
      </rPr>
      <t>VII. Дані про персонал та оплата праці</t>
    </r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</si>
  <si>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</si>
  <si>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Керівник</t>
  </si>
  <si>
    <t>Лікарі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</si>
  <si>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</si>
  <si>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</si>
  <si>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</si>
  <si>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</si>
  <si>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</si>
  <si>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Звітний період (квартал року)</t>
  </si>
  <si>
    <t>ІІ. Розрахунки з бюджетом</t>
  </si>
  <si>
    <t>ІІІ. Інвестиційна діяльність</t>
  </si>
  <si>
    <t>за селищною Програмою енергозбереження та енергоефективності Межівської селищної територіальної громади на 2023-2025 роки</t>
  </si>
  <si>
    <t>Дохід від НСЗУ пакет медичних послуг «Мобільна паліативна медична допомога дорослим і дітям»</t>
  </si>
  <si>
    <t>за селищною Програмою фінансової підтримки та розвитку КНП «ЦПМСД» МСР» на 2025-2027 роки</t>
  </si>
  <si>
    <t xml:space="preserve">за селищною Програмою з інфекційного контролю в КНП «ЦПМСД» МСР» на 2025-2027 роки </t>
  </si>
  <si>
    <t>бюджет Слов’янської СТГ</t>
  </si>
  <si>
    <t>Медикаменти та перев’язувальні матеріали</t>
  </si>
  <si>
    <t>Інші видатки, у т.ч.:</t>
  </si>
  <si>
    <t>капітальний ремонт інших об’єктів, у т.ч. перерахунок  ПКД</t>
  </si>
  <si>
    <t>Доходи від фінансової діяльності за зобов’язаннями, у т.ч.:</t>
  </si>
  <si>
    <t>Витрати від фінансової діяльності за зобов’язаннями, у т.ч.:</t>
  </si>
  <si>
    <t>Звітний період наростаючим підсумком з початку року</t>
  </si>
  <si>
    <t>Головний бухгалтер</t>
  </si>
  <si>
    <t>Людмила ЛИТОВКА</t>
  </si>
  <si>
    <r>
      <t xml:space="preserve">від 17 червня </t>
    </r>
    <r>
      <rPr>
        <sz val="20"/>
        <color theme="1"/>
        <rFont val="Times New Roman"/>
        <family val="1"/>
        <charset val="204"/>
      </rPr>
      <t xml:space="preserve">2025 року № 128 </t>
    </r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</si>
</sst>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;[Red]0.000"/>
    <numFmt numFmtId="166" formatCode="0.0"/>
  </numFmts>
  <fonts count="17">
    <font>
      <sz val="10"/>
      <name val="Arial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9"/>
      <name val="Times New Roman"/>
      <family val="1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5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vertical="top"/>
    </xf>
    <xf numFmtId="0" fontId="4" fillId="0" borderId="0" xfId="0" applyFont="1" applyFill="1"/>
    <xf numFmtId="164" fontId="6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164" fontId="5" fillId="0" borderId="0" xfId="0" applyNumberFormat="1" applyFont="1" applyFill="1"/>
    <xf numFmtId="165" fontId="2" fillId="0" borderId="2" xfId="0" applyNumberFormat="1" applyFont="1" applyFill="1" applyBorder="1" applyAlignment="1">
      <alignment horizontal="right" vertical="top"/>
    </xf>
    <xf numFmtId="165" fontId="2" fillId="0" borderId="2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165" fontId="2" fillId="0" borderId="8" xfId="0" applyNumberFormat="1" applyFont="1" applyFill="1" applyBorder="1" applyAlignment="1">
      <alignment horizontal="right" vertical="top"/>
    </xf>
    <xf numFmtId="165" fontId="2" fillId="0" borderId="8" xfId="0" applyNumberFormat="1" applyFont="1" applyFill="1" applyBorder="1" applyAlignment="1">
      <alignment horizontal="center" vertical="top"/>
    </xf>
    <xf numFmtId="165" fontId="2" fillId="0" borderId="21" xfId="0" applyNumberFormat="1" applyFont="1" applyFill="1" applyBorder="1" applyAlignment="1">
      <alignment horizontal="right" vertical="top"/>
    </xf>
    <xf numFmtId="165" fontId="2" fillId="0" borderId="22" xfId="0" applyNumberFormat="1" applyFont="1" applyFill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center" vertical="top"/>
    </xf>
    <xf numFmtId="2" fontId="0" fillId="0" borderId="0" xfId="0" applyNumberFormat="1"/>
    <xf numFmtId="0" fontId="2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/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/>
    </xf>
    <xf numFmtId="0" fontId="9" fillId="0" borderId="12" xfId="0" applyFont="1" applyBorder="1" applyAlignment="1"/>
    <xf numFmtId="0" fontId="9" fillId="0" borderId="9" xfId="0" applyFont="1" applyBorder="1" applyAlignment="1"/>
    <xf numFmtId="0" fontId="9" fillId="0" borderId="17" xfId="0" applyFont="1" applyBorder="1" applyAlignment="1"/>
    <xf numFmtId="0" fontId="4" fillId="0" borderId="0" xfId="0" applyFont="1"/>
    <xf numFmtId="0" fontId="13" fillId="0" borderId="2" xfId="0" applyFont="1" applyFill="1" applyBorder="1" applyAlignment="1">
      <alignment horizontal="left"/>
    </xf>
    <xf numFmtId="0" fontId="13" fillId="0" borderId="8" xfId="0" applyFont="1" applyFill="1" applyBorder="1" applyAlignment="1">
      <alignment horizontal="left" vertical="top"/>
    </xf>
    <xf numFmtId="0" fontId="13" fillId="0" borderId="0" xfId="0" applyFont="1"/>
    <xf numFmtId="0" fontId="14" fillId="0" borderId="2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14" fillId="0" borderId="0" xfId="0" applyFont="1"/>
    <xf numFmtId="0" fontId="9" fillId="0" borderId="9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2" fillId="0" borderId="9" xfId="0" applyFont="1" applyBorder="1" applyAlignment="1"/>
    <xf numFmtId="0" fontId="12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indent="1"/>
    </xf>
    <xf numFmtId="166" fontId="15" fillId="0" borderId="2" xfId="0" applyNumberFormat="1" applyFont="1" applyFill="1" applyBorder="1" applyAlignment="1">
      <alignment horizontal="center" vertical="top"/>
    </xf>
    <xf numFmtId="166" fontId="2" fillId="0" borderId="2" xfId="0" applyNumberFormat="1" applyFont="1" applyFill="1" applyBorder="1" applyAlignment="1">
      <alignment horizontal="center" vertical="top"/>
    </xf>
    <xf numFmtId="166" fontId="2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166" fontId="2" fillId="0" borderId="25" xfId="0" applyNumberFormat="1" applyFont="1" applyFill="1" applyBorder="1" applyAlignment="1">
      <alignment horizontal="center" vertical="top"/>
    </xf>
    <xf numFmtId="166" fontId="2" fillId="0" borderId="21" xfId="0" applyNumberFormat="1" applyFont="1" applyFill="1" applyBorder="1" applyAlignment="1">
      <alignment horizontal="center" vertical="top"/>
    </xf>
    <xf numFmtId="0" fontId="2" fillId="0" borderId="29" xfId="0" applyFont="1" applyFill="1" applyBorder="1" applyAlignment="1">
      <alignment horizontal="left" indent="2"/>
    </xf>
    <xf numFmtId="0" fontId="2" fillId="0" borderId="30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vertical="top"/>
    </xf>
    <xf numFmtId="2" fontId="2" fillId="0" borderId="30" xfId="0" applyNumberFormat="1" applyFont="1" applyFill="1" applyBorder="1" applyAlignment="1">
      <alignment horizontal="center" vertical="top"/>
    </xf>
    <xf numFmtId="2" fontId="2" fillId="0" borderId="31" xfId="0" applyNumberFormat="1" applyFont="1" applyFill="1" applyBorder="1" applyAlignment="1">
      <alignment horizontal="center" vertical="top"/>
    </xf>
    <xf numFmtId="166" fontId="2" fillId="0" borderId="23" xfId="0" applyNumberFormat="1" applyFont="1" applyFill="1" applyBorder="1" applyAlignment="1">
      <alignment horizontal="center" vertical="top"/>
    </xf>
    <xf numFmtId="166" fontId="2" fillId="0" borderId="24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166" fontId="15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indent="4"/>
    </xf>
    <xf numFmtId="0" fontId="2" fillId="0" borderId="2" xfId="0" applyFont="1" applyFill="1" applyBorder="1" applyAlignment="1">
      <alignment horizontal="left" vertical="top" indent="5"/>
    </xf>
    <xf numFmtId="0" fontId="2" fillId="0" borderId="2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horizontal="left" vertical="top" indent="3"/>
    </xf>
    <xf numFmtId="0" fontId="2" fillId="0" borderId="2" xfId="0" applyFont="1" applyFill="1" applyBorder="1" applyAlignment="1">
      <alignment horizontal="left" vertical="top" indent="1"/>
    </xf>
    <xf numFmtId="166" fontId="2" fillId="0" borderId="5" xfId="0" applyNumberFormat="1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left" vertical="top" wrapText="1" indent="2"/>
    </xf>
    <xf numFmtId="0" fontId="2" fillId="0" borderId="2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left" wrapText="1" indent="2"/>
    </xf>
    <xf numFmtId="0" fontId="16" fillId="0" borderId="2" xfId="0" applyFont="1" applyFill="1" applyBorder="1" applyAlignment="1">
      <alignment horizontal="left" vertical="center" indent="1"/>
    </xf>
    <xf numFmtId="0" fontId="16" fillId="0" borderId="2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8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center" vertical="top"/>
    </xf>
    <xf numFmtId="166" fontId="2" fillId="0" borderId="22" xfId="0" applyNumberFormat="1" applyFont="1" applyFill="1" applyBorder="1" applyAlignment="1">
      <alignment horizontal="center" vertical="top"/>
    </xf>
    <xf numFmtId="166" fontId="2" fillId="0" borderId="2" xfId="0" applyNumberFormat="1" applyFont="1" applyFill="1" applyBorder="1" applyAlignment="1">
      <alignment horizontal="left" vertical="top"/>
    </xf>
    <xf numFmtId="1" fontId="2" fillId="0" borderId="2" xfId="0" applyNumberFormat="1" applyFont="1" applyFill="1" applyBorder="1" applyAlignment="1">
      <alignment horizontal="center" vertical="top"/>
    </xf>
    <xf numFmtId="2" fontId="15" fillId="0" borderId="2" xfId="0" applyNumberFormat="1" applyFont="1" applyFill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indent="2"/>
    </xf>
    <xf numFmtId="0" fontId="2" fillId="0" borderId="26" xfId="0" applyFont="1" applyBorder="1" applyAlignment="1">
      <alignment horizontal="left" vertical="top" indent="2"/>
    </xf>
    <xf numFmtId="0" fontId="2" fillId="0" borderId="9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top" wrapText="1" indent="2"/>
    </xf>
    <xf numFmtId="0" fontId="9" fillId="0" borderId="0" xfId="0" applyFont="1" applyBorder="1" applyAlignment="1">
      <alignment vertical="top"/>
    </xf>
    <xf numFmtId="0" fontId="9" fillId="0" borderId="0" xfId="0" applyFont="1"/>
    <xf numFmtId="0" fontId="2" fillId="0" borderId="9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/>
    </xf>
    <xf numFmtId="0" fontId="2" fillId="0" borderId="9" xfId="0" applyFont="1" applyFill="1" applyBorder="1" applyAlignment="1">
      <alignment horizontal="justify" vertical="top" wrapText="1"/>
    </xf>
    <xf numFmtId="0" fontId="2" fillId="0" borderId="28" xfId="0" applyFont="1" applyBorder="1" applyAlignment="1">
      <alignment horizontal="justify" vertical="top" wrapText="1"/>
    </xf>
    <xf numFmtId="0" fontId="11" fillId="0" borderId="0" xfId="0" applyFont="1" applyFill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Alignment="1"/>
    <xf numFmtId="2" fontId="4" fillId="0" borderId="11" xfId="0" applyNumberFormat="1" applyFont="1" applyFill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9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32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15" fillId="0" borderId="32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166" fontId="9" fillId="0" borderId="3" xfId="0" applyNumberFormat="1" applyFont="1" applyBorder="1" applyAlignment="1">
      <alignment horizontal="left"/>
    </xf>
    <xf numFmtId="166" fontId="9" fillId="0" borderId="4" xfId="0" applyNumberFormat="1" applyFont="1" applyBorder="1" applyAlignment="1">
      <alignment horizontal="left"/>
    </xf>
    <xf numFmtId="166" fontId="9" fillId="0" borderId="5" xfId="0" applyNumberFormat="1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2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0" fontId="9" fillId="0" borderId="0" xfId="0" applyFont="1" applyFill="1" applyAlignment="1"/>
    <xf numFmtId="0" fontId="9" fillId="0" borderId="7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13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18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6"/>
  <sheetViews>
    <sheetView tabSelected="1" view="pageBreakPreview" topLeftCell="A13" zoomScale="79" zoomScaleNormal="66" zoomScaleSheetLayoutView="79" zoomScalePageLayoutView="70" workbookViewId="0">
      <selection activeCell="A24" sqref="A24:J25"/>
    </sheetView>
  </sheetViews>
  <sheetFormatPr defaultRowHeight="13.2"/>
  <cols>
    <col min="1" max="1" width="74" style="1" customWidth="1"/>
    <col min="2" max="2" width="19.88671875" style="1" customWidth="1"/>
    <col min="3" max="3" width="21.44140625" style="1" customWidth="1"/>
    <col min="4" max="4" width="19.6640625" style="1" customWidth="1"/>
    <col min="5" max="5" width="20.88671875" style="1" customWidth="1"/>
    <col min="6" max="6" width="19.44140625" style="1" customWidth="1"/>
    <col min="7" max="7" width="21.109375" style="1" customWidth="1"/>
    <col min="8" max="8" width="21" style="1" customWidth="1"/>
    <col min="9" max="9" width="19.109375" style="1" customWidth="1"/>
    <col min="10" max="10" width="21" style="1" customWidth="1"/>
  </cols>
  <sheetData>
    <row r="1" spans="1:11" ht="25.2">
      <c r="A1" s="22"/>
      <c r="B1" s="23"/>
      <c r="C1" s="23"/>
      <c r="D1" s="23"/>
      <c r="E1" s="23"/>
      <c r="F1" s="23"/>
      <c r="G1" s="23"/>
      <c r="H1" s="137" t="s">
        <v>10</v>
      </c>
      <c r="I1" s="137"/>
      <c r="J1" s="137"/>
    </row>
    <row r="2" spans="1:11" ht="25.2">
      <c r="A2" s="22"/>
      <c r="B2" s="23"/>
      <c r="C2" s="23"/>
      <c r="D2" s="23"/>
      <c r="E2" s="23"/>
      <c r="F2" s="23"/>
      <c r="G2" s="23"/>
      <c r="H2" s="137" t="s">
        <v>2</v>
      </c>
      <c r="I2" s="137"/>
      <c r="J2" s="137"/>
    </row>
    <row r="3" spans="1:11" ht="25.2">
      <c r="A3" s="23"/>
      <c r="B3" s="23"/>
      <c r="C3" s="23"/>
      <c r="D3" s="23"/>
      <c r="E3" s="23"/>
      <c r="F3" s="23"/>
      <c r="G3" s="23"/>
      <c r="H3" s="137" t="s">
        <v>3</v>
      </c>
      <c r="I3" s="137"/>
      <c r="J3" s="137"/>
    </row>
    <row r="4" spans="1:11" ht="25.2">
      <c r="A4" s="22"/>
      <c r="B4" s="23"/>
      <c r="C4" s="23"/>
      <c r="D4" s="23"/>
      <c r="E4" s="23"/>
      <c r="F4" s="23"/>
      <c r="G4" s="23"/>
      <c r="H4" s="137" t="s">
        <v>255</v>
      </c>
      <c r="I4" s="137"/>
      <c r="J4" s="137"/>
    </row>
    <row r="5" spans="1:11" ht="25.8" thickBot="1">
      <c r="A5" s="22"/>
      <c r="B5" s="23"/>
      <c r="C5" s="23"/>
      <c r="D5" s="23"/>
      <c r="E5" s="23"/>
      <c r="F5" s="23"/>
      <c r="G5" s="23"/>
      <c r="H5" s="23"/>
      <c r="I5" s="23"/>
      <c r="J5" s="23"/>
    </row>
    <row r="6" spans="1:11" ht="25.8" thickBot="1">
      <c r="A6" s="23"/>
      <c r="B6" s="23"/>
      <c r="C6" s="23"/>
      <c r="D6" s="23"/>
      <c r="E6" s="23"/>
      <c r="F6" s="23"/>
      <c r="G6" s="23"/>
      <c r="H6" s="23"/>
      <c r="I6" s="24" t="s">
        <v>134</v>
      </c>
      <c r="J6" s="25" t="s">
        <v>0</v>
      </c>
    </row>
    <row r="7" spans="1:11" ht="25.8" thickBot="1">
      <c r="A7" s="23"/>
      <c r="B7" s="23"/>
      <c r="C7" s="23"/>
      <c r="D7" s="23"/>
      <c r="E7" s="23"/>
      <c r="F7" s="23"/>
      <c r="G7" s="23"/>
      <c r="H7" s="23"/>
      <c r="I7" s="24" t="s">
        <v>135</v>
      </c>
      <c r="J7" s="24"/>
    </row>
    <row r="8" spans="1:11" ht="25.8" thickBot="1">
      <c r="A8" s="23"/>
      <c r="B8" s="23"/>
      <c r="C8" s="23"/>
      <c r="D8" s="23"/>
      <c r="E8" s="23"/>
      <c r="F8" s="23"/>
      <c r="G8" s="23"/>
      <c r="H8" s="23"/>
      <c r="I8" s="138" t="s">
        <v>136</v>
      </c>
      <c r="J8" s="139"/>
    </row>
    <row r="9" spans="1:11" ht="25.8" thickBot="1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1" ht="25.2">
      <c r="A10" s="26" t="s">
        <v>11</v>
      </c>
      <c r="B10" s="142">
        <v>2025</v>
      </c>
      <c r="C10" s="143"/>
      <c r="D10" s="143"/>
      <c r="E10" s="143"/>
      <c r="F10" s="143"/>
      <c r="G10" s="143"/>
      <c r="H10" s="144"/>
      <c r="I10" s="140" t="s">
        <v>147</v>
      </c>
      <c r="J10" s="141"/>
    </row>
    <row r="11" spans="1:11" ht="46.2" customHeight="1">
      <c r="A11" s="36" t="s">
        <v>146</v>
      </c>
      <c r="B11" s="145" t="s">
        <v>145</v>
      </c>
      <c r="C11" s="146"/>
      <c r="D11" s="146"/>
      <c r="E11" s="146"/>
      <c r="F11" s="146"/>
      <c r="G11" s="146"/>
      <c r="H11" s="147"/>
      <c r="I11" s="39" t="s">
        <v>137</v>
      </c>
      <c r="J11" s="41">
        <v>37908965</v>
      </c>
      <c r="K11" s="29"/>
    </row>
    <row r="12" spans="1:11" ht="25.2">
      <c r="A12" s="27" t="s">
        <v>148</v>
      </c>
      <c r="B12" s="127" t="s">
        <v>12</v>
      </c>
      <c r="C12" s="128"/>
      <c r="D12" s="128"/>
      <c r="E12" s="128"/>
      <c r="F12" s="128"/>
      <c r="G12" s="128"/>
      <c r="H12" s="129"/>
      <c r="I12" s="40" t="s">
        <v>138</v>
      </c>
      <c r="J12" s="41"/>
      <c r="K12" s="29"/>
    </row>
    <row r="13" spans="1:11" ht="25.2">
      <c r="A13" s="27" t="s">
        <v>149</v>
      </c>
      <c r="B13" s="127" t="s">
        <v>161</v>
      </c>
      <c r="C13" s="128"/>
      <c r="D13" s="128"/>
      <c r="E13" s="128"/>
      <c r="F13" s="128"/>
      <c r="G13" s="128"/>
      <c r="H13" s="129"/>
      <c r="I13" s="39" t="s">
        <v>139</v>
      </c>
      <c r="J13" s="41">
        <v>122655100</v>
      </c>
      <c r="K13" s="29"/>
    </row>
    <row r="14" spans="1:11" ht="25.2">
      <c r="A14" s="27" t="s">
        <v>150</v>
      </c>
      <c r="B14" s="127" t="s">
        <v>13</v>
      </c>
      <c r="C14" s="128"/>
      <c r="D14" s="128"/>
      <c r="E14" s="128"/>
      <c r="F14" s="128"/>
      <c r="G14" s="128"/>
      <c r="H14" s="129"/>
      <c r="I14" s="40" t="s">
        <v>140</v>
      </c>
      <c r="J14" s="41"/>
      <c r="K14" s="29"/>
    </row>
    <row r="15" spans="1:11" ht="25.2">
      <c r="A15" s="27" t="s">
        <v>151</v>
      </c>
      <c r="B15" s="127" t="s">
        <v>162</v>
      </c>
      <c r="C15" s="128"/>
      <c r="D15" s="128"/>
      <c r="E15" s="128"/>
      <c r="F15" s="128"/>
      <c r="G15" s="128"/>
      <c r="H15" s="129"/>
      <c r="I15" s="40" t="s">
        <v>141</v>
      </c>
      <c r="J15" s="41"/>
      <c r="K15" s="29"/>
    </row>
    <row r="16" spans="1:11" ht="25.2">
      <c r="A16" s="27" t="s">
        <v>152</v>
      </c>
      <c r="B16" s="127" t="s">
        <v>14</v>
      </c>
      <c r="C16" s="128"/>
      <c r="D16" s="128"/>
      <c r="E16" s="128"/>
      <c r="F16" s="128"/>
      <c r="G16" s="128"/>
      <c r="H16" s="129"/>
      <c r="I16" s="40" t="s">
        <v>142</v>
      </c>
      <c r="J16" s="41" t="s">
        <v>1</v>
      </c>
      <c r="K16" s="29"/>
    </row>
    <row r="17" spans="1:11" ht="25.2">
      <c r="A17" s="27" t="s">
        <v>15</v>
      </c>
      <c r="B17" s="127" t="s">
        <v>127</v>
      </c>
      <c r="C17" s="128"/>
      <c r="D17" s="128"/>
      <c r="E17" s="128"/>
      <c r="F17" s="128"/>
      <c r="G17" s="128"/>
      <c r="H17" s="129"/>
      <c r="I17" s="134"/>
      <c r="J17" s="135"/>
      <c r="K17" s="29"/>
    </row>
    <row r="18" spans="1:11" ht="25.2">
      <c r="A18" s="27" t="s">
        <v>153</v>
      </c>
      <c r="B18" s="127" t="s">
        <v>16</v>
      </c>
      <c r="C18" s="128"/>
      <c r="D18" s="128"/>
      <c r="E18" s="128"/>
      <c r="F18" s="128"/>
      <c r="G18" s="128"/>
      <c r="H18" s="129"/>
      <c r="I18" s="134"/>
      <c r="J18" s="135"/>
      <c r="K18" s="29"/>
    </row>
    <row r="19" spans="1:11" ht="25.2">
      <c r="A19" s="38" t="s">
        <v>154</v>
      </c>
      <c r="B19" s="130">
        <v>88</v>
      </c>
      <c r="C19" s="131"/>
      <c r="D19" s="131"/>
      <c r="E19" s="131"/>
      <c r="F19" s="131"/>
      <c r="G19" s="131"/>
      <c r="H19" s="132"/>
      <c r="I19" s="30" t="s">
        <v>143</v>
      </c>
      <c r="J19" s="31"/>
      <c r="K19" s="32"/>
    </row>
    <row r="20" spans="1:11" ht="25.2">
      <c r="A20" s="27" t="s">
        <v>17</v>
      </c>
      <c r="B20" s="127" t="s">
        <v>163</v>
      </c>
      <c r="C20" s="128"/>
      <c r="D20" s="128"/>
      <c r="E20" s="128"/>
      <c r="F20" s="128"/>
      <c r="G20" s="128"/>
      <c r="H20" s="129"/>
      <c r="I20" s="33" t="s">
        <v>144</v>
      </c>
      <c r="J20" s="34"/>
      <c r="K20" s="35"/>
    </row>
    <row r="21" spans="1:11" ht="25.2">
      <c r="A21" s="27" t="s">
        <v>155</v>
      </c>
      <c r="B21" s="127" t="s">
        <v>18</v>
      </c>
      <c r="C21" s="128"/>
      <c r="D21" s="128"/>
      <c r="E21" s="128"/>
      <c r="F21" s="128"/>
      <c r="G21" s="128"/>
      <c r="H21" s="128"/>
      <c r="I21" s="128"/>
      <c r="J21" s="133"/>
    </row>
    <row r="22" spans="1:11" ht="25.8" thickBot="1">
      <c r="A22" s="28" t="s">
        <v>19</v>
      </c>
      <c r="B22" s="148" t="s">
        <v>20</v>
      </c>
      <c r="C22" s="149"/>
      <c r="D22" s="149"/>
      <c r="E22" s="149"/>
      <c r="F22" s="149"/>
      <c r="G22" s="149"/>
      <c r="H22" s="149"/>
      <c r="I22" s="149"/>
      <c r="J22" s="150"/>
    </row>
    <row r="23" spans="1:11" ht="10.5" customHeight="1">
      <c r="A23" s="5"/>
      <c r="B23" s="5"/>
      <c r="C23" s="3"/>
      <c r="D23" s="3"/>
      <c r="E23" s="5"/>
      <c r="F23" s="5"/>
      <c r="G23" s="5"/>
      <c r="H23" s="5"/>
      <c r="I23" s="5"/>
      <c r="J23" s="5"/>
    </row>
    <row r="24" spans="1:11" ht="25.2">
      <c r="A24" s="98" t="s">
        <v>120</v>
      </c>
      <c r="B24" s="99"/>
      <c r="C24" s="99"/>
      <c r="D24" s="99"/>
      <c r="E24" s="99"/>
      <c r="F24" s="99"/>
      <c r="G24" s="99"/>
      <c r="H24" s="99"/>
      <c r="I24" s="99"/>
      <c r="J24" s="99"/>
    </row>
    <row r="25" spans="1:11" ht="25.2">
      <c r="A25" s="98" t="s">
        <v>132</v>
      </c>
      <c r="B25" s="99"/>
      <c r="C25" s="99"/>
      <c r="D25" s="99"/>
      <c r="E25" s="99"/>
      <c r="F25" s="99"/>
      <c r="G25" s="99"/>
      <c r="H25" s="99"/>
      <c r="I25" s="99"/>
      <c r="J25" s="99"/>
    </row>
    <row r="26" spans="1:11" ht="12" customHeight="1" thickBot="1">
      <c r="A26" s="4"/>
      <c r="B26" s="5"/>
      <c r="C26" s="6"/>
      <c r="D26" s="6"/>
      <c r="E26" s="6"/>
      <c r="F26" s="6"/>
      <c r="G26" s="11"/>
      <c r="H26" s="11"/>
      <c r="I26" s="11"/>
      <c r="J26" s="6"/>
    </row>
    <row r="27" spans="1:11" ht="21">
      <c r="A27" s="120" t="s">
        <v>164</v>
      </c>
      <c r="B27" s="113" t="s">
        <v>165</v>
      </c>
      <c r="C27" s="113" t="s">
        <v>239</v>
      </c>
      <c r="D27" s="113"/>
      <c r="E27" s="113"/>
      <c r="F27" s="113"/>
      <c r="G27" s="113" t="s">
        <v>252</v>
      </c>
      <c r="H27" s="113"/>
      <c r="I27" s="113"/>
      <c r="J27" s="123"/>
    </row>
    <row r="28" spans="1:11" ht="18" customHeight="1">
      <c r="A28" s="121"/>
      <c r="B28" s="136"/>
      <c r="C28" s="21" t="s">
        <v>166</v>
      </c>
      <c r="D28" s="21" t="s">
        <v>167</v>
      </c>
      <c r="E28" s="71" t="s">
        <v>168</v>
      </c>
      <c r="F28" s="42" t="s">
        <v>169</v>
      </c>
      <c r="G28" s="21" t="s">
        <v>166</v>
      </c>
      <c r="H28" s="21" t="s">
        <v>167</v>
      </c>
      <c r="I28" s="72" t="s">
        <v>168</v>
      </c>
      <c r="J28" s="43" t="s">
        <v>169</v>
      </c>
    </row>
    <row r="29" spans="1:11" ht="21">
      <c r="A29" s="73" t="s">
        <v>170</v>
      </c>
      <c r="B29" s="21" t="s">
        <v>171</v>
      </c>
      <c r="C29" s="21" t="s">
        <v>172</v>
      </c>
      <c r="D29" s="21" t="s">
        <v>173</v>
      </c>
      <c r="E29" s="21" t="s">
        <v>174</v>
      </c>
      <c r="F29" s="47" t="s">
        <v>175</v>
      </c>
      <c r="G29" s="21" t="s">
        <v>176</v>
      </c>
      <c r="H29" s="21" t="s">
        <v>177</v>
      </c>
      <c r="I29" s="21" t="s">
        <v>178</v>
      </c>
      <c r="J29" s="74" t="s">
        <v>179</v>
      </c>
    </row>
    <row r="30" spans="1:11" ht="21">
      <c r="A30" s="108" t="s">
        <v>180</v>
      </c>
      <c r="B30" s="109"/>
      <c r="C30" s="109"/>
      <c r="D30" s="109"/>
      <c r="E30" s="109"/>
      <c r="F30" s="109"/>
      <c r="G30" s="109"/>
      <c r="H30" s="109"/>
      <c r="I30" s="109"/>
      <c r="J30" s="110"/>
    </row>
    <row r="31" spans="1:11" ht="21">
      <c r="A31" s="108" t="s">
        <v>181</v>
      </c>
      <c r="B31" s="109"/>
      <c r="C31" s="109"/>
      <c r="D31" s="109"/>
      <c r="E31" s="109"/>
      <c r="F31" s="109"/>
      <c r="G31" s="109"/>
      <c r="H31" s="109"/>
      <c r="I31" s="109"/>
      <c r="J31" s="110"/>
    </row>
    <row r="32" spans="1:11" ht="46.2" customHeight="1">
      <c r="A32" s="94" t="s">
        <v>27</v>
      </c>
      <c r="B32" s="75" t="s">
        <v>182</v>
      </c>
      <c r="C32" s="44">
        <f>C33+C35+C34</f>
        <v>3440.2</v>
      </c>
      <c r="D32" s="44">
        <f>D33+D35+D34</f>
        <v>3289.7</v>
      </c>
      <c r="E32" s="45">
        <f>D32-C32</f>
        <v>-150.5</v>
      </c>
      <c r="F32" s="45">
        <f>D32*100/C32</f>
        <v>95.6</v>
      </c>
      <c r="G32" s="44">
        <f>G33+G35+G34</f>
        <v>3440.2</v>
      </c>
      <c r="H32" s="44">
        <f>H33+H35+H34</f>
        <v>3289.7</v>
      </c>
      <c r="I32" s="45">
        <f t="shared" ref="I32:I50" si="0">H32-G32</f>
        <v>-150.5</v>
      </c>
      <c r="J32" s="46">
        <f>H32*100/G32</f>
        <v>95.6</v>
      </c>
    </row>
    <row r="33" spans="1:10" ht="21">
      <c r="A33" s="95" t="s">
        <v>26</v>
      </c>
      <c r="B33" s="75" t="s">
        <v>32</v>
      </c>
      <c r="C33" s="45">
        <v>3347.9</v>
      </c>
      <c r="D33" s="45">
        <v>3282.7</v>
      </c>
      <c r="E33" s="45">
        <f t="shared" ref="E33:E50" si="1">D33-C33</f>
        <v>-65.2</v>
      </c>
      <c r="F33" s="45">
        <f t="shared" ref="F33:F50" si="2">D33*100/C33</f>
        <v>98.1</v>
      </c>
      <c r="G33" s="45">
        <v>3347.9</v>
      </c>
      <c r="H33" s="45">
        <v>3282.7</v>
      </c>
      <c r="I33" s="45">
        <f t="shared" si="0"/>
        <v>-65.2</v>
      </c>
      <c r="J33" s="46">
        <f t="shared" ref="J33:J50" si="3">H33*100/G33</f>
        <v>98.1</v>
      </c>
    </row>
    <row r="34" spans="1:10" ht="42">
      <c r="A34" s="96" t="s">
        <v>243</v>
      </c>
      <c r="B34" s="75">
        <v>1013</v>
      </c>
      <c r="C34" s="45">
        <v>57.3</v>
      </c>
      <c r="D34" s="47">
        <v>1.9</v>
      </c>
      <c r="E34" s="47">
        <f t="shared" si="1"/>
        <v>-55.4</v>
      </c>
      <c r="F34" s="45">
        <f>D34*100/C34</f>
        <v>3.3</v>
      </c>
      <c r="G34" s="45">
        <v>57.3</v>
      </c>
      <c r="H34" s="47">
        <v>1.9</v>
      </c>
      <c r="I34" s="45">
        <f t="shared" ref="I34" si="4">H34-G34</f>
        <v>-55.4</v>
      </c>
      <c r="J34" s="46">
        <f t="shared" ref="J34" si="5">H34*100/G34</f>
        <v>3.3</v>
      </c>
    </row>
    <row r="35" spans="1:10" ht="21">
      <c r="A35" s="95" t="s">
        <v>28</v>
      </c>
      <c r="B35" s="75" t="s">
        <v>33</v>
      </c>
      <c r="C35" s="45">
        <v>35</v>
      </c>
      <c r="D35" s="47">
        <v>5.0999999999999996</v>
      </c>
      <c r="E35" s="45">
        <f t="shared" si="1"/>
        <v>-29.9</v>
      </c>
      <c r="F35" s="45">
        <f t="shared" si="2"/>
        <v>14.6</v>
      </c>
      <c r="G35" s="45">
        <v>35</v>
      </c>
      <c r="H35" s="47">
        <v>5.0999999999999996</v>
      </c>
      <c r="I35" s="45">
        <f t="shared" si="0"/>
        <v>-29.9</v>
      </c>
      <c r="J35" s="46">
        <f t="shared" si="3"/>
        <v>14.6</v>
      </c>
    </row>
    <row r="36" spans="1:10" ht="21" customHeight="1">
      <c r="A36" s="94" t="s">
        <v>114</v>
      </c>
      <c r="B36" s="75">
        <v>1020</v>
      </c>
      <c r="C36" s="44">
        <f>C41+C42+C43</f>
        <v>1266.8</v>
      </c>
      <c r="D36" s="44">
        <f>D41+D42+D43</f>
        <v>1395.9</v>
      </c>
      <c r="E36" s="45">
        <f t="shared" si="1"/>
        <v>129.1</v>
      </c>
      <c r="F36" s="45">
        <f t="shared" si="2"/>
        <v>110.2</v>
      </c>
      <c r="G36" s="44">
        <f>G41+G42+G43</f>
        <v>1266.8</v>
      </c>
      <c r="H36" s="44">
        <f>H41+H42+H43</f>
        <v>1395.9</v>
      </c>
      <c r="I36" s="45">
        <f t="shared" si="0"/>
        <v>129.1</v>
      </c>
      <c r="J36" s="46">
        <f t="shared" si="3"/>
        <v>110.2</v>
      </c>
    </row>
    <row r="37" spans="1:10" ht="46.8" customHeight="1">
      <c r="A37" s="94" t="s">
        <v>244</v>
      </c>
      <c r="B37" s="75">
        <v>1020</v>
      </c>
      <c r="C37" s="45">
        <v>1215.4000000000001</v>
      </c>
      <c r="D37" s="45">
        <v>1388.7</v>
      </c>
      <c r="E37" s="45">
        <f t="shared" si="1"/>
        <v>173.3</v>
      </c>
      <c r="F37" s="45">
        <f t="shared" si="2"/>
        <v>114.3</v>
      </c>
      <c r="G37" s="45">
        <v>1215.4000000000001</v>
      </c>
      <c r="H37" s="45">
        <v>1388.7</v>
      </c>
      <c r="I37" s="45">
        <f t="shared" si="0"/>
        <v>173.3</v>
      </c>
      <c r="J37" s="46">
        <f t="shared" si="3"/>
        <v>114.3</v>
      </c>
    </row>
    <row r="38" spans="1:10" ht="48" customHeight="1">
      <c r="A38" s="97" t="s">
        <v>245</v>
      </c>
      <c r="B38" s="75">
        <v>1020</v>
      </c>
      <c r="C38" s="45">
        <v>51.4</v>
      </c>
      <c r="D38" s="45">
        <v>7.2</v>
      </c>
      <c r="E38" s="45">
        <f t="shared" si="1"/>
        <v>-44.2</v>
      </c>
      <c r="F38" s="45">
        <f t="shared" si="2"/>
        <v>14</v>
      </c>
      <c r="G38" s="45">
        <v>51.4</v>
      </c>
      <c r="H38" s="45">
        <v>7.2</v>
      </c>
      <c r="I38" s="45">
        <f t="shared" si="0"/>
        <v>-44.2</v>
      </c>
      <c r="J38" s="46">
        <f t="shared" si="3"/>
        <v>14</v>
      </c>
    </row>
    <row r="39" spans="1:10" ht="56.25" hidden="1" customHeight="1">
      <c r="A39" s="94" t="s">
        <v>115</v>
      </c>
      <c r="B39" s="75">
        <v>1020</v>
      </c>
      <c r="C39" s="45"/>
      <c r="D39" s="45"/>
      <c r="E39" s="45">
        <f t="shared" ref="E39" si="6">D39-C39</f>
        <v>0</v>
      </c>
      <c r="F39" s="45" t="e">
        <f t="shared" ref="F39" si="7">D39*100/C39</f>
        <v>#DIV/0!</v>
      </c>
      <c r="G39" s="45"/>
      <c r="H39" s="45"/>
      <c r="I39" s="45">
        <f t="shared" ref="I39" si="8">H39-G39</f>
        <v>0</v>
      </c>
      <c r="J39" s="46" t="e">
        <f t="shared" ref="J39" si="9">H39*100/G39</f>
        <v>#DIV/0!</v>
      </c>
    </row>
    <row r="40" spans="1:10" ht="67.8" customHeight="1">
      <c r="A40" s="94" t="s">
        <v>242</v>
      </c>
      <c r="B40" s="75">
        <v>1020</v>
      </c>
      <c r="C40" s="45"/>
      <c r="D40" s="45"/>
      <c r="E40" s="45"/>
      <c r="F40" s="45"/>
      <c r="G40" s="45"/>
      <c r="H40" s="45"/>
      <c r="I40" s="45"/>
      <c r="J40" s="46"/>
    </row>
    <row r="41" spans="1:10" ht="21">
      <c r="A41" s="86" t="s">
        <v>29</v>
      </c>
      <c r="B41" s="75">
        <v>1021</v>
      </c>
      <c r="C41" s="45">
        <v>873.8</v>
      </c>
      <c r="D41" s="45">
        <v>1006.6</v>
      </c>
      <c r="E41" s="45">
        <f t="shared" si="1"/>
        <v>132.80000000000001</v>
      </c>
      <c r="F41" s="45">
        <f t="shared" si="2"/>
        <v>115.2</v>
      </c>
      <c r="G41" s="45">
        <v>873.8</v>
      </c>
      <c r="H41" s="45">
        <v>1006.6</v>
      </c>
      <c r="I41" s="45">
        <f t="shared" si="0"/>
        <v>132.80000000000001</v>
      </c>
      <c r="J41" s="46">
        <f t="shared" si="3"/>
        <v>115.2</v>
      </c>
    </row>
    <row r="42" spans="1:10" ht="21">
      <c r="A42" s="86" t="s">
        <v>246</v>
      </c>
      <c r="B42" s="75">
        <v>1022</v>
      </c>
      <c r="C42" s="45">
        <v>265.3</v>
      </c>
      <c r="D42" s="45">
        <v>289.89999999999998</v>
      </c>
      <c r="E42" s="45">
        <f t="shared" si="1"/>
        <v>24.6</v>
      </c>
      <c r="F42" s="45">
        <f t="shared" si="2"/>
        <v>109.3</v>
      </c>
      <c r="G42" s="45">
        <v>265.3</v>
      </c>
      <c r="H42" s="45">
        <v>289.89999999999998</v>
      </c>
      <c r="I42" s="45">
        <f t="shared" si="0"/>
        <v>24.6</v>
      </c>
      <c r="J42" s="46">
        <f t="shared" si="3"/>
        <v>109.3</v>
      </c>
    </row>
    <row r="43" spans="1:10" ht="21">
      <c r="A43" s="86" t="s">
        <v>30</v>
      </c>
      <c r="B43" s="75">
        <v>1023</v>
      </c>
      <c r="C43" s="45">
        <v>127.7</v>
      </c>
      <c r="D43" s="45">
        <v>99.4</v>
      </c>
      <c r="E43" s="45">
        <f t="shared" si="1"/>
        <v>-28.3</v>
      </c>
      <c r="F43" s="45">
        <f t="shared" si="2"/>
        <v>77.8</v>
      </c>
      <c r="G43" s="45">
        <v>127.7</v>
      </c>
      <c r="H43" s="45">
        <v>99.4</v>
      </c>
      <c r="I43" s="45">
        <f t="shared" si="0"/>
        <v>-28.3</v>
      </c>
      <c r="J43" s="46">
        <f t="shared" si="3"/>
        <v>77.8</v>
      </c>
    </row>
    <row r="44" spans="1:10" ht="21">
      <c r="A44" s="84" t="s">
        <v>183</v>
      </c>
      <c r="B44" s="75" t="s">
        <v>34</v>
      </c>
      <c r="C44" s="44">
        <f>C45+C46+C47+C48+C50+C49</f>
        <v>3</v>
      </c>
      <c r="D44" s="44">
        <f>D45+D46+D47+D48+D50+D49</f>
        <v>1.7</v>
      </c>
      <c r="E44" s="45">
        <f t="shared" si="1"/>
        <v>-1.3</v>
      </c>
      <c r="F44" s="45">
        <f t="shared" si="2"/>
        <v>56.7</v>
      </c>
      <c r="G44" s="44">
        <f>SUM(G46:G50)</f>
        <v>3</v>
      </c>
      <c r="H44" s="44">
        <f>SUM(H46:H50)</f>
        <v>1.7</v>
      </c>
      <c r="I44" s="45">
        <f t="shared" si="0"/>
        <v>-1.3</v>
      </c>
      <c r="J44" s="46">
        <f t="shared" si="3"/>
        <v>56.7</v>
      </c>
    </row>
    <row r="45" spans="1:10" ht="21">
      <c r="A45" s="87" t="s">
        <v>116</v>
      </c>
      <c r="B45" s="75" t="s">
        <v>35</v>
      </c>
      <c r="C45" s="45"/>
      <c r="D45" s="45"/>
      <c r="E45" s="45"/>
      <c r="F45" s="45"/>
      <c r="G45" s="45"/>
      <c r="H45" s="45"/>
      <c r="I45" s="45"/>
      <c r="J45" s="46"/>
    </row>
    <row r="46" spans="1:10" ht="21" customHeight="1">
      <c r="A46" s="87" t="s">
        <v>125</v>
      </c>
      <c r="B46" s="75" t="s">
        <v>36</v>
      </c>
      <c r="C46" s="45"/>
      <c r="D46" s="47">
        <v>1.7</v>
      </c>
      <c r="E46" s="45">
        <f t="shared" si="1"/>
        <v>1.7</v>
      </c>
      <c r="F46" s="45"/>
      <c r="G46" s="45"/>
      <c r="H46" s="47">
        <v>1.7</v>
      </c>
      <c r="I46" s="45">
        <f t="shared" si="0"/>
        <v>1.7</v>
      </c>
      <c r="J46" s="46"/>
    </row>
    <row r="47" spans="1:10" ht="21">
      <c r="A47" s="87" t="s">
        <v>31</v>
      </c>
      <c r="B47" s="75" t="s">
        <v>37</v>
      </c>
      <c r="C47" s="45"/>
      <c r="D47" s="45"/>
      <c r="E47" s="45"/>
      <c r="F47" s="45"/>
      <c r="G47" s="45"/>
      <c r="H47" s="45"/>
      <c r="I47" s="45"/>
      <c r="J47" s="46"/>
    </row>
    <row r="48" spans="1:10" ht="21">
      <c r="A48" s="87" t="s">
        <v>21</v>
      </c>
      <c r="B48" s="75" t="s">
        <v>38</v>
      </c>
      <c r="C48" s="45">
        <v>1</v>
      </c>
      <c r="D48" s="45"/>
      <c r="E48" s="45">
        <f>D48-C48</f>
        <v>-1</v>
      </c>
      <c r="F48" s="45">
        <f t="shared" si="2"/>
        <v>0</v>
      </c>
      <c r="G48" s="45">
        <v>1</v>
      </c>
      <c r="H48" s="45"/>
      <c r="I48" s="45">
        <f t="shared" si="0"/>
        <v>-1</v>
      </c>
      <c r="J48" s="46">
        <f>H48*100/G48</f>
        <v>0</v>
      </c>
    </row>
    <row r="49" spans="1:10" ht="21">
      <c r="A49" s="87" t="s">
        <v>22</v>
      </c>
      <c r="B49" s="75">
        <v>1045</v>
      </c>
      <c r="C49" s="48"/>
      <c r="D49" s="49"/>
      <c r="E49" s="45"/>
      <c r="F49" s="45"/>
      <c r="G49" s="48"/>
      <c r="H49" s="49"/>
      <c r="I49" s="45"/>
      <c r="J49" s="46"/>
    </row>
    <row r="50" spans="1:10" ht="21.6" thickBot="1">
      <c r="A50" s="88" t="s">
        <v>113</v>
      </c>
      <c r="B50" s="76">
        <v>1046</v>
      </c>
      <c r="C50" s="50">
        <v>2</v>
      </c>
      <c r="D50" s="50"/>
      <c r="E50" s="50">
        <f t="shared" si="1"/>
        <v>-2</v>
      </c>
      <c r="F50" s="45">
        <f t="shared" si="2"/>
        <v>0</v>
      </c>
      <c r="G50" s="50">
        <v>2</v>
      </c>
      <c r="H50" s="50"/>
      <c r="I50" s="50">
        <f t="shared" si="0"/>
        <v>-2</v>
      </c>
      <c r="J50" s="46">
        <f t="shared" si="3"/>
        <v>0</v>
      </c>
    </row>
    <row r="51" spans="1:10" ht="21">
      <c r="A51" s="51"/>
      <c r="B51" s="52"/>
      <c r="C51" s="53"/>
      <c r="D51" s="53"/>
      <c r="E51" s="53"/>
      <c r="F51" s="54"/>
      <c r="G51" s="53"/>
      <c r="H51" s="53"/>
      <c r="I51" s="53"/>
      <c r="J51" s="55"/>
    </row>
    <row r="52" spans="1:10" ht="21">
      <c r="A52" s="108" t="s">
        <v>184</v>
      </c>
      <c r="B52" s="109"/>
      <c r="C52" s="109"/>
      <c r="D52" s="109"/>
      <c r="E52" s="109"/>
      <c r="F52" s="109"/>
      <c r="G52" s="109"/>
      <c r="H52" s="109"/>
      <c r="I52" s="109"/>
      <c r="J52" s="110"/>
    </row>
    <row r="53" spans="1:10" ht="21">
      <c r="A53" s="85" t="s">
        <v>185</v>
      </c>
      <c r="B53" s="47" t="s">
        <v>39</v>
      </c>
      <c r="C53" s="45">
        <v>2790</v>
      </c>
      <c r="D53" s="45">
        <v>2519.5</v>
      </c>
      <c r="E53" s="45">
        <f t="shared" ref="E53:E65" si="10">D53-C53</f>
        <v>-270.5</v>
      </c>
      <c r="F53" s="45">
        <f t="shared" ref="F53:F64" si="11">D53*100/C53</f>
        <v>90.3</v>
      </c>
      <c r="G53" s="45">
        <v>2790</v>
      </c>
      <c r="H53" s="45">
        <v>2519.5</v>
      </c>
      <c r="I53" s="45">
        <f t="shared" ref="I53:I60" si="12">H53-G53</f>
        <v>-270.5</v>
      </c>
      <c r="J53" s="46">
        <f t="shared" ref="J53:J60" si="13">H53*100/G53</f>
        <v>90.3</v>
      </c>
    </row>
    <row r="54" spans="1:10" ht="21">
      <c r="A54" s="85" t="s">
        <v>186</v>
      </c>
      <c r="B54" s="47" t="s">
        <v>40</v>
      </c>
      <c r="C54" s="45">
        <v>613.79999999999995</v>
      </c>
      <c r="D54" s="45">
        <v>538.6</v>
      </c>
      <c r="E54" s="45">
        <f t="shared" si="10"/>
        <v>-75.2</v>
      </c>
      <c r="F54" s="45">
        <f t="shared" si="11"/>
        <v>87.7</v>
      </c>
      <c r="G54" s="45">
        <v>613.79999999999995</v>
      </c>
      <c r="H54" s="45">
        <v>538.6</v>
      </c>
      <c r="I54" s="45">
        <f t="shared" si="12"/>
        <v>-75.2</v>
      </c>
      <c r="J54" s="46">
        <f t="shared" si="13"/>
        <v>87.7</v>
      </c>
    </row>
    <row r="55" spans="1:10" ht="21">
      <c r="A55" s="85" t="s">
        <v>187</v>
      </c>
      <c r="B55" s="47" t="s">
        <v>41</v>
      </c>
      <c r="C55" s="45">
        <v>124.8</v>
      </c>
      <c r="D55" s="45">
        <v>93.8</v>
      </c>
      <c r="E55" s="45">
        <f t="shared" si="10"/>
        <v>-31</v>
      </c>
      <c r="F55" s="45">
        <f t="shared" si="11"/>
        <v>75.2</v>
      </c>
      <c r="G55" s="45">
        <v>124.8</v>
      </c>
      <c r="H55" s="45">
        <v>93.8</v>
      </c>
      <c r="I55" s="45">
        <f t="shared" si="12"/>
        <v>-31</v>
      </c>
      <c r="J55" s="46">
        <f t="shared" si="13"/>
        <v>75.2</v>
      </c>
    </row>
    <row r="56" spans="1:10" ht="21">
      <c r="A56" s="85" t="s">
        <v>247</v>
      </c>
      <c r="B56" s="47" t="s">
        <v>42</v>
      </c>
      <c r="C56" s="45">
        <v>51.4</v>
      </c>
      <c r="D56" s="45">
        <v>55.2</v>
      </c>
      <c r="E56" s="45">
        <f t="shared" si="10"/>
        <v>3.8</v>
      </c>
      <c r="F56" s="45">
        <f t="shared" si="11"/>
        <v>107.4</v>
      </c>
      <c r="G56" s="45">
        <v>51.4</v>
      </c>
      <c r="H56" s="45">
        <v>55.2</v>
      </c>
      <c r="I56" s="45">
        <f t="shared" si="12"/>
        <v>3.8</v>
      </c>
      <c r="J56" s="46">
        <f t="shared" si="13"/>
        <v>107.4</v>
      </c>
    </row>
    <row r="57" spans="1:10" ht="21">
      <c r="A57" s="85" t="s">
        <v>188</v>
      </c>
      <c r="B57" s="47" t="s">
        <v>43</v>
      </c>
      <c r="C57" s="45">
        <v>201.2</v>
      </c>
      <c r="D57" s="45">
        <v>162.30000000000001</v>
      </c>
      <c r="E57" s="45">
        <f t="shared" si="10"/>
        <v>-38.9</v>
      </c>
      <c r="F57" s="45">
        <f t="shared" si="11"/>
        <v>80.7</v>
      </c>
      <c r="G57" s="45">
        <v>201.2</v>
      </c>
      <c r="H57" s="45">
        <v>162.30000000000001</v>
      </c>
      <c r="I57" s="45">
        <f t="shared" si="12"/>
        <v>-38.9</v>
      </c>
      <c r="J57" s="46">
        <f t="shared" si="13"/>
        <v>80.7</v>
      </c>
    </row>
    <row r="58" spans="1:10" ht="21">
      <c r="A58" s="85" t="s">
        <v>189</v>
      </c>
      <c r="B58" s="47" t="s">
        <v>44</v>
      </c>
      <c r="C58" s="56">
        <v>21.3</v>
      </c>
      <c r="D58" s="56">
        <v>90.6</v>
      </c>
      <c r="E58" s="56">
        <f t="shared" si="10"/>
        <v>69.3</v>
      </c>
      <c r="F58" s="56">
        <f t="shared" si="11"/>
        <v>425.4</v>
      </c>
      <c r="G58" s="56">
        <v>21.3</v>
      </c>
      <c r="H58" s="56">
        <v>90.6</v>
      </c>
      <c r="I58" s="56">
        <f t="shared" si="12"/>
        <v>69.3</v>
      </c>
      <c r="J58" s="57">
        <f t="shared" si="13"/>
        <v>425.4</v>
      </c>
    </row>
    <row r="59" spans="1:10" ht="21">
      <c r="A59" s="85" t="s">
        <v>190</v>
      </c>
      <c r="B59" s="47" t="s">
        <v>45</v>
      </c>
      <c r="C59" s="45">
        <v>1</v>
      </c>
      <c r="D59" s="45"/>
      <c r="E59" s="45">
        <f t="shared" si="10"/>
        <v>-1</v>
      </c>
      <c r="F59" s="45">
        <f t="shared" si="11"/>
        <v>0</v>
      </c>
      <c r="G59" s="45">
        <v>1</v>
      </c>
      <c r="H59" s="45"/>
      <c r="I59" s="45">
        <f t="shared" si="12"/>
        <v>-1</v>
      </c>
      <c r="J59" s="46">
        <f t="shared" si="13"/>
        <v>0</v>
      </c>
    </row>
    <row r="60" spans="1:10" ht="21">
      <c r="A60" s="85" t="s">
        <v>191</v>
      </c>
      <c r="B60" s="47" t="s">
        <v>46</v>
      </c>
      <c r="C60" s="45">
        <f>C62+C63+C64+C65</f>
        <v>726.5</v>
      </c>
      <c r="D60" s="45">
        <f>D62+D63+D64+D65</f>
        <v>1054</v>
      </c>
      <c r="E60" s="45">
        <f>D60-C60</f>
        <v>327.5</v>
      </c>
      <c r="F60" s="45">
        <f t="shared" si="11"/>
        <v>145.1</v>
      </c>
      <c r="G60" s="45">
        <f>G62+G63+G64+G65</f>
        <v>726.5</v>
      </c>
      <c r="H60" s="45">
        <f>H62+H63+H64+H65</f>
        <v>1054</v>
      </c>
      <c r="I60" s="45">
        <f t="shared" si="12"/>
        <v>327.5</v>
      </c>
      <c r="J60" s="46">
        <f t="shared" si="13"/>
        <v>145.1</v>
      </c>
    </row>
    <row r="61" spans="1:10" ht="21">
      <c r="A61" s="67" t="s">
        <v>192</v>
      </c>
      <c r="B61" s="47" t="s">
        <v>47</v>
      </c>
      <c r="C61" s="47"/>
      <c r="D61" s="45"/>
      <c r="E61" s="45"/>
      <c r="F61" s="47"/>
      <c r="G61" s="47"/>
      <c r="H61" s="45"/>
      <c r="I61" s="45"/>
      <c r="J61" s="58"/>
    </row>
    <row r="62" spans="1:10" ht="21">
      <c r="A62" s="67" t="s">
        <v>193</v>
      </c>
      <c r="B62" s="47" t="s">
        <v>48</v>
      </c>
      <c r="C62" s="45">
        <v>10.9</v>
      </c>
      <c r="D62" s="45">
        <v>3.4</v>
      </c>
      <c r="E62" s="45">
        <f t="shared" si="10"/>
        <v>-7.5</v>
      </c>
      <c r="F62" s="45">
        <f t="shared" si="11"/>
        <v>31.2</v>
      </c>
      <c r="G62" s="45">
        <v>10.9</v>
      </c>
      <c r="H62" s="45">
        <v>3.4</v>
      </c>
      <c r="I62" s="45">
        <f>H62-G62</f>
        <v>-7.5</v>
      </c>
      <c r="J62" s="46">
        <f>H62*100/G62</f>
        <v>31.2</v>
      </c>
    </row>
    <row r="63" spans="1:10" ht="21">
      <c r="A63" s="67" t="s">
        <v>194</v>
      </c>
      <c r="B63" s="47" t="s">
        <v>49</v>
      </c>
      <c r="C63" s="45">
        <v>513.4</v>
      </c>
      <c r="D63" s="45">
        <v>996.8</v>
      </c>
      <c r="E63" s="45">
        <f t="shared" si="10"/>
        <v>483.4</v>
      </c>
      <c r="F63" s="45">
        <f t="shared" si="11"/>
        <v>194.2</v>
      </c>
      <c r="G63" s="45">
        <v>513.4</v>
      </c>
      <c r="H63" s="45">
        <v>996.8</v>
      </c>
      <c r="I63" s="45">
        <f>H63-G63</f>
        <v>483.4</v>
      </c>
      <c r="J63" s="46">
        <f>H63*100/G63</f>
        <v>194.2</v>
      </c>
    </row>
    <row r="64" spans="1:10" ht="21">
      <c r="A64" s="67" t="s">
        <v>195</v>
      </c>
      <c r="B64" s="47">
        <v>1124</v>
      </c>
      <c r="C64" s="45">
        <v>92.6</v>
      </c>
      <c r="D64" s="45">
        <v>53.8</v>
      </c>
      <c r="E64" s="45">
        <f t="shared" si="10"/>
        <v>-38.799999999999997</v>
      </c>
      <c r="F64" s="45">
        <f t="shared" si="11"/>
        <v>58.1</v>
      </c>
      <c r="G64" s="45">
        <v>92.6</v>
      </c>
      <c r="H64" s="45">
        <v>53.8</v>
      </c>
      <c r="I64" s="45">
        <f>H64-G64</f>
        <v>-38.799999999999997</v>
      </c>
      <c r="J64" s="46">
        <f>H64*100/G64</f>
        <v>58.1</v>
      </c>
    </row>
    <row r="65" spans="1:10" ht="21">
      <c r="A65" s="67" t="s">
        <v>196</v>
      </c>
      <c r="B65" s="47" t="s">
        <v>50</v>
      </c>
      <c r="C65" s="45">
        <v>109.6</v>
      </c>
      <c r="D65" s="45"/>
      <c r="E65" s="45">
        <f t="shared" si="10"/>
        <v>-109.6</v>
      </c>
      <c r="F65" s="45">
        <f>D65*100/C65</f>
        <v>0</v>
      </c>
      <c r="G65" s="45">
        <v>109.6</v>
      </c>
      <c r="H65" s="45"/>
      <c r="I65" s="45">
        <f>H65-G65</f>
        <v>-109.6</v>
      </c>
      <c r="J65" s="46">
        <f>H65*100/G65</f>
        <v>0</v>
      </c>
    </row>
    <row r="66" spans="1:10" ht="21">
      <c r="A66" s="67" t="s">
        <v>197</v>
      </c>
      <c r="B66" s="47">
        <v>1126</v>
      </c>
      <c r="C66" s="47"/>
      <c r="D66" s="45"/>
      <c r="E66" s="45"/>
      <c r="F66" s="45"/>
      <c r="G66" s="47"/>
      <c r="H66" s="45"/>
      <c r="I66" s="45"/>
      <c r="J66" s="46"/>
    </row>
    <row r="67" spans="1:10" ht="42">
      <c r="A67" s="96" t="s">
        <v>129</v>
      </c>
      <c r="B67" s="47" t="s">
        <v>51</v>
      </c>
      <c r="C67" s="45"/>
      <c r="D67" s="45"/>
      <c r="E67" s="45"/>
      <c r="F67" s="45"/>
      <c r="G67" s="45"/>
      <c r="H67" s="45"/>
      <c r="I67" s="45"/>
      <c r="J67" s="46"/>
    </row>
    <row r="68" spans="1:10" ht="21">
      <c r="A68" s="85" t="s">
        <v>198</v>
      </c>
      <c r="B68" s="47" t="s">
        <v>52</v>
      </c>
      <c r="C68" s="45">
        <v>180</v>
      </c>
      <c r="D68" s="45">
        <v>121.5</v>
      </c>
      <c r="E68" s="45">
        <f>D68-C68</f>
        <v>-58.5</v>
      </c>
      <c r="F68" s="45">
        <f>D68*100/C68</f>
        <v>67.5</v>
      </c>
      <c r="G68" s="45">
        <v>180</v>
      </c>
      <c r="H68" s="45">
        <v>121.5</v>
      </c>
      <c r="I68" s="45">
        <f t="shared" ref="I68" si="14">H68-G68</f>
        <v>-58.5</v>
      </c>
      <c r="J68" s="46">
        <f t="shared" ref="J68" si="15">H68*100/G68</f>
        <v>67.5</v>
      </c>
    </row>
    <row r="69" spans="1:10" ht="21">
      <c r="A69" s="85" t="s">
        <v>119</v>
      </c>
      <c r="B69" s="47" t="s">
        <v>53</v>
      </c>
      <c r="C69" s="47"/>
      <c r="D69" s="47"/>
      <c r="E69" s="45"/>
      <c r="F69" s="45"/>
      <c r="G69" s="47"/>
      <c r="H69" s="47"/>
      <c r="I69" s="45"/>
      <c r="J69" s="46"/>
    </row>
    <row r="70" spans="1:10" ht="21">
      <c r="A70" s="85" t="s">
        <v>117</v>
      </c>
      <c r="B70" s="47" t="s">
        <v>54</v>
      </c>
      <c r="C70" s="45"/>
      <c r="D70" s="45"/>
      <c r="E70" s="45"/>
      <c r="F70" s="45"/>
      <c r="G70" s="45"/>
      <c r="H70" s="45"/>
      <c r="I70" s="45"/>
      <c r="J70" s="46"/>
    </row>
    <row r="71" spans="1:10" ht="21">
      <c r="A71" s="85" t="s">
        <v>248</v>
      </c>
      <c r="B71" s="47" t="s">
        <v>55</v>
      </c>
      <c r="C71" s="45"/>
      <c r="D71" s="45"/>
      <c r="E71" s="45"/>
      <c r="F71" s="45"/>
      <c r="G71" s="45"/>
      <c r="H71" s="45"/>
      <c r="I71" s="45"/>
      <c r="J71" s="46"/>
    </row>
    <row r="72" spans="1:10" ht="42">
      <c r="A72" s="95" t="s">
        <v>249</v>
      </c>
      <c r="B72" s="47" t="s">
        <v>56</v>
      </c>
      <c r="C72" s="45"/>
      <c r="D72" s="47"/>
      <c r="E72" s="45"/>
      <c r="F72" s="45"/>
      <c r="G72" s="45"/>
      <c r="H72" s="47"/>
      <c r="I72" s="45"/>
      <c r="J72" s="46"/>
    </row>
    <row r="73" spans="1:10" ht="21">
      <c r="A73" s="85" t="s">
        <v>199</v>
      </c>
      <c r="B73" s="47" t="s">
        <v>57</v>
      </c>
      <c r="C73" s="47"/>
      <c r="D73" s="47"/>
      <c r="E73" s="45"/>
      <c r="F73" s="47"/>
      <c r="G73" s="47"/>
      <c r="H73" s="47"/>
      <c r="I73" s="45"/>
      <c r="J73" s="46"/>
    </row>
    <row r="74" spans="1:10" ht="21">
      <c r="A74" s="85" t="s">
        <v>200</v>
      </c>
      <c r="B74" s="47" t="s">
        <v>58</v>
      </c>
      <c r="C74" s="44">
        <f>C32+C36+C44</f>
        <v>4710</v>
      </c>
      <c r="D74" s="44">
        <f>D32+D36+D44</f>
        <v>4687.3</v>
      </c>
      <c r="E74" s="45">
        <f>D74-C74</f>
        <v>-22.7</v>
      </c>
      <c r="F74" s="45">
        <f>D74*100/C74</f>
        <v>99.5</v>
      </c>
      <c r="G74" s="44">
        <f>G32+G36+G44</f>
        <v>4710</v>
      </c>
      <c r="H74" s="44">
        <f>H32+H36+H44</f>
        <v>4687.3</v>
      </c>
      <c r="I74" s="45">
        <f>H74-G74</f>
        <v>-22.7</v>
      </c>
      <c r="J74" s="46">
        <f>H74*100/G74</f>
        <v>99.5</v>
      </c>
    </row>
    <row r="75" spans="1:10" ht="21">
      <c r="A75" s="85" t="s">
        <v>201</v>
      </c>
      <c r="B75" s="47" t="s">
        <v>59</v>
      </c>
      <c r="C75" s="44">
        <f>C53+C54+C55+C56+C57+C58+C59+C60+C67+C68+C70+C71+C69</f>
        <v>4710</v>
      </c>
      <c r="D75" s="44">
        <f>D53+D54+D55+D56+D57+D58+D59+D60+D67+D68+D70+D71+D69</f>
        <v>4635.5</v>
      </c>
      <c r="E75" s="45">
        <f>D75-C75</f>
        <v>-74.5</v>
      </c>
      <c r="F75" s="45">
        <f>D75*100/C75</f>
        <v>98.4</v>
      </c>
      <c r="G75" s="44">
        <f>G53+G54+G55+G56+G57+G58+G59+G60+G67+G68+G70+G71+G69</f>
        <v>4710</v>
      </c>
      <c r="H75" s="44">
        <f>H53+H54+H55+H56+H57+H58+H59+H60+H67+H68+H70+H71+H69</f>
        <v>4635.5</v>
      </c>
      <c r="I75" s="45">
        <f>H75-G75</f>
        <v>-74.5</v>
      </c>
      <c r="J75" s="46">
        <f>H75*100/G75</f>
        <v>98.4</v>
      </c>
    </row>
    <row r="76" spans="1:10" ht="21">
      <c r="A76" s="85" t="s">
        <v>202</v>
      </c>
      <c r="B76" s="47" t="s">
        <v>60</v>
      </c>
      <c r="C76" s="44">
        <f>C74-C75</f>
        <v>0</v>
      </c>
      <c r="D76" s="44">
        <f>D74-D75</f>
        <v>51.8</v>
      </c>
      <c r="E76" s="45"/>
      <c r="F76" s="45"/>
      <c r="G76" s="44">
        <f>G74-G75</f>
        <v>0</v>
      </c>
      <c r="H76" s="44">
        <f>H74-H75</f>
        <v>51.8</v>
      </c>
      <c r="I76" s="44"/>
      <c r="J76" s="59"/>
    </row>
    <row r="77" spans="1:10" ht="21.6" thickBot="1">
      <c r="A77" s="124"/>
      <c r="B77" s="125"/>
      <c r="C77" s="125"/>
      <c r="D77" s="125"/>
      <c r="E77" s="125"/>
      <c r="F77" s="125"/>
      <c r="G77" s="125"/>
      <c r="H77" s="125"/>
      <c r="I77" s="125"/>
      <c r="J77" s="126"/>
    </row>
    <row r="78" spans="1:10" ht="21">
      <c r="A78" s="122" t="s">
        <v>240</v>
      </c>
      <c r="B78" s="118"/>
      <c r="C78" s="118"/>
      <c r="D78" s="118"/>
      <c r="E78" s="118"/>
      <c r="F78" s="118"/>
      <c r="G78" s="118"/>
      <c r="H78" s="118"/>
      <c r="I78" s="118"/>
      <c r="J78" s="119"/>
    </row>
    <row r="79" spans="1:10" ht="42">
      <c r="A79" s="96" t="s">
        <v>203</v>
      </c>
      <c r="B79" s="47" t="s">
        <v>6</v>
      </c>
      <c r="C79" s="47"/>
      <c r="D79" s="47"/>
      <c r="E79" s="45"/>
      <c r="F79" s="45"/>
      <c r="G79" s="47"/>
      <c r="H79" s="47"/>
      <c r="I79" s="45"/>
      <c r="J79" s="46"/>
    </row>
    <row r="80" spans="1:10" s="1" customFormat="1" ht="42">
      <c r="A80" s="96" t="s">
        <v>204</v>
      </c>
      <c r="B80" s="47" t="s">
        <v>7</v>
      </c>
      <c r="C80" s="45">
        <v>1149</v>
      </c>
      <c r="D80" s="45">
        <v>1059.5999999999999</v>
      </c>
      <c r="E80" s="45">
        <f>D80-C80</f>
        <v>-89.4</v>
      </c>
      <c r="F80" s="45">
        <f>D80*100/C80</f>
        <v>92.2</v>
      </c>
      <c r="G80" s="45">
        <v>1149</v>
      </c>
      <c r="H80" s="45">
        <v>1059.5999999999999</v>
      </c>
      <c r="I80" s="47">
        <f>H80-G80</f>
        <v>-89.400000000000105</v>
      </c>
      <c r="J80" s="46">
        <f>H80*100/G80</f>
        <v>92.2</v>
      </c>
    </row>
    <row r="81" spans="1:10" ht="21">
      <c r="A81" s="96" t="s">
        <v>4</v>
      </c>
      <c r="B81" s="47" t="s">
        <v>8</v>
      </c>
      <c r="C81" s="47"/>
      <c r="D81" s="62"/>
      <c r="E81" s="45"/>
      <c r="F81" s="45"/>
      <c r="G81" s="62"/>
      <c r="H81" s="62"/>
      <c r="I81" s="62"/>
      <c r="J81" s="77"/>
    </row>
    <row r="82" spans="1:10" ht="22.8" customHeight="1">
      <c r="A82" s="85" t="s">
        <v>5</v>
      </c>
      <c r="B82" s="47" t="s">
        <v>9</v>
      </c>
      <c r="C82" s="62"/>
      <c r="D82" s="62"/>
      <c r="E82" s="62"/>
      <c r="F82" s="62"/>
      <c r="G82" s="62"/>
      <c r="H82" s="62"/>
      <c r="I82" s="62"/>
      <c r="J82" s="77"/>
    </row>
    <row r="83" spans="1:10" ht="15" customHeight="1">
      <c r="A83" s="105"/>
      <c r="B83" s="106"/>
      <c r="C83" s="106"/>
      <c r="D83" s="106"/>
      <c r="E83" s="106"/>
      <c r="F83" s="106"/>
      <c r="G83" s="106"/>
      <c r="H83" s="106"/>
      <c r="I83" s="106"/>
      <c r="J83" s="107"/>
    </row>
    <row r="84" spans="1:10" ht="21">
      <c r="A84" s="114" t="s">
        <v>241</v>
      </c>
      <c r="B84" s="115"/>
      <c r="C84" s="115"/>
      <c r="D84" s="115"/>
      <c r="E84" s="115"/>
      <c r="F84" s="115"/>
      <c r="G84" s="115"/>
      <c r="H84" s="115"/>
      <c r="I84" s="115"/>
      <c r="J84" s="116"/>
    </row>
    <row r="85" spans="1:10" ht="21">
      <c r="A85" s="85" t="s">
        <v>205</v>
      </c>
      <c r="B85" s="47" t="s">
        <v>61</v>
      </c>
      <c r="C85" s="62"/>
      <c r="D85" s="62"/>
      <c r="E85" s="62"/>
      <c r="F85" s="62"/>
      <c r="G85" s="62"/>
      <c r="H85" s="62"/>
      <c r="I85" s="62"/>
      <c r="J85" s="77"/>
    </row>
    <row r="86" spans="1:10" ht="42">
      <c r="A86" s="96" t="s">
        <v>206</v>
      </c>
      <c r="B86" s="47" t="s">
        <v>62</v>
      </c>
      <c r="C86" s="62"/>
      <c r="D86" s="62"/>
      <c r="E86" s="62"/>
      <c r="F86" s="62"/>
      <c r="G86" s="62"/>
      <c r="H86" s="62"/>
      <c r="I86" s="62"/>
      <c r="J86" s="77"/>
    </row>
    <row r="87" spans="1:10" ht="21">
      <c r="A87" s="89" t="s">
        <v>207</v>
      </c>
      <c r="B87" s="47" t="s">
        <v>63</v>
      </c>
      <c r="C87" s="45">
        <f>C93+C89</f>
        <v>0</v>
      </c>
      <c r="D87" s="45">
        <f>D93+D89</f>
        <v>0</v>
      </c>
      <c r="E87" s="45"/>
      <c r="F87" s="45"/>
      <c r="G87" s="45">
        <f>G89+G93</f>
        <v>0</v>
      </c>
      <c r="H87" s="45">
        <f>H89+H93</f>
        <v>0</v>
      </c>
      <c r="I87" s="45"/>
      <c r="J87" s="46"/>
    </row>
    <row r="88" spans="1:10" ht="21">
      <c r="A88" s="67" t="s">
        <v>208</v>
      </c>
      <c r="B88" s="47" t="s">
        <v>64</v>
      </c>
      <c r="C88" s="62"/>
      <c r="D88" s="62"/>
      <c r="E88" s="45"/>
      <c r="F88" s="45"/>
      <c r="G88" s="78"/>
      <c r="H88" s="62"/>
      <c r="I88" s="45"/>
      <c r="J88" s="46"/>
    </row>
    <row r="89" spans="1:10" ht="21">
      <c r="A89" s="67" t="s">
        <v>209</v>
      </c>
      <c r="B89" s="47" t="s">
        <v>65</v>
      </c>
      <c r="C89" s="45"/>
      <c r="D89" s="45"/>
      <c r="E89" s="45"/>
      <c r="F89" s="45"/>
      <c r="G89" s="66"/>
      <c r="H89" s="45"/>
      <c r="I89" s="45"/>
      <c r="J89" s="46"/>
    </row>
    <row r="90" spans="1:10" ht="42">
      <c r="A90" s="67" t="s">
        <v>210</v>
      </c>
      <c r="B90" s="47" t="s">
        <v>66</v>
      </c>
      <c r="C90" s="62"/>
      <c r="D90" s="62"/>
      <c r="E90" s="47"/>
      <c r="F90" s="62"/>
      <c r="G90" s="78"/>
      <c r="H90" s="62"/>
      <c r="I90" s="45"/>
      <c r="J90" s="46"/>
    </row>
    <row r="91" spans="1:10" ht="21">
      <c r="A91" s="67" t="s">
        <v>211</v>
      </c>
      <c r="B91" s="47" t="s">
        <v>67</v>
      </c>
      <c r="C91" s="62"/>
      <c r="D91" s="62"/>
      <c r="E91" s="47"/>
      <c r="F91" s="62"/>
      <c r="G91" s="78"/>
      <c r="H91" s="62"/>
      <c r="I91" s="45"/>
      <c r="J91" s="46"/>
    </row>
    <row r="92" spans="1:10" ht="45" customHeight="1">
      <c r="A92" s="67" t="s">
        <v>212</v>
      </c>
      <c r="B92" s="47" t="s">
        <v>68</v>
      </c>
      <c r="C92" s="62"/>
      <c r="D92" s="62"/>
      <c r="E92" s="47"/>
      <c r="F92" s="62"/>
      <c r="G92" s="78"/>
      <c r="H92" s="62"/>
      <c r="I92" s="45"/>
      <c r="J92" s="46"/>
    </row>
    <row r="93" spans="1:10" ht="21">
      <c r="A93" s="67" t="s">
        <v>118</v>
      </c>
      <c r="B93" s="47" t="s">
        <v>69</v>
      </c>
      <c r="C93" s="45"/>
      <c r="D93" s="45"/>
      <c r="E93" s="45"/>
      <c r="F93" s="45"/>
      <c r="G93" s="66"/>
      <c r="H93" s="45"/>
      <c r="I93" s="45"/>
      <c r="J93" s="46"/>
    </row>
    <row r="94" spans="1:10" s="1" customFormat="1" ht="24.6" customHeight="1" thickBot="1">
      <c r="A94" s="90" t="s">
        <v>213</v>
      </c>
      <c r="B94" s="79" t="s">
        <v>70</v>
      </c>
      <c r="C94" s="50">
        <v>55022.400000000001</v>
      </c>
      <c r="D94" s="45">
        <v>46744</v>
      </c>
      <c r="E94" s="50">
        <f>D94-C94</f>
        <v>-8278.4</v>
      </c>
      <c r="F94" s="50">
        <f>D94*100/C94</f>
        <v>85</v>
      </c>
      <c r="G94" s="50">
        <v>55022.400000000001</v>
      </c>
      <c r="H94" s="45">
        <v>46744</v>
      </c>
      <c r="I94" s="79">
        <f>H94-G94</f>
        <v>-8278.4</v>
      </c>
      <c r="J94" s="80">
        <f>H94*100/G94</f>
        <v>85</v>
      </c>
    </row>
    <row r="95" spans="1:10" ht="21">
      <c r="A95" s="117" t="s">
        <v>214</v>
      </c>
      <c r="B95" s="118"/>
      <c r="C95" s="118"/>
      <c r="D95" s="118"/>
      <c r="E95" s="118"/>
      <c r="F95" s="118"/>
      <c r="G95" s="118"/>
      <c r="H95" s="118"/>
      <c r="I95" s="118"/>
      <c r="J95" s="119"/>
    </row>
    <row r="96" spans="1:10" ht="42">
      <c r="A96" s="96" t="s">
        <v>250</v>
      </c>
      <c r="B96" s="47" t="s">
        <v>71</v>
      </c>
      <c r="C96" s="45">
        <v>0.5</v>
      </c>
      <c r="D96" s="45">
        <v>0</v>
      </c>
      <c r="E96" s="45">
        <f>D96-C96</f>
        <v>-0.5</v>
      </c>
      <c r="F96" s="45">
        <f>D96*100/C96</f>
        <v>0</v>
      </c>
      <c r="G96" s="45">
        <v>0.5</v>
      </c>
      <c r="H96" s="45">
        <v>0</v>
      </c>
      <c r="I96" s="45">
        <f>H96-G96</f>
        <v>-0.5</v>
      </c>
      <c r="J96" s="46">
        <f>H96*100/G96</f>
        <v>0</v>
      </c>
    </row>
    <row r="97" spans="1:10" ht="21" customHeight="1">
      <c r="A97" s="67" t="s">
        <v>215</v>
      </c>
      <c r="B97" s="47" t="s">
        <v>72</v>
      </c>
      <c r="C97" s="62"/>
      <c r="D97" s="62"/>
      <c r="E97" s="62"/>
      <c r="F97" s="62"/>
      <c r="G97" s="62"/>
      <c r="H97" s="62"/>
      <c r="I97" s="12"/>
      <c r="J97" s="15"/>
    </row>
    <row r="98" spans="1:10" ht="19.8" customHeight="1">
      <c r="A98" s="67" t="s">
        <v>216</v>
      </c>
      <c r="B98" s="47" t="s">
        <v>73</v>
      </c>
      <c r="C98" s="62"/>
      <c r="D98" s="62"/>
      <c r="E98" s="62"/>
      <c r="F98" s="62"/>
      <c r="G98" s="62"/>
      <c r="H98" s="62"/>
      <c r="I98" s="12"/>
      <c r="J98" s="15"/>
    </row>
    <row r="99" spans="1:10" ht="21" customHeight="1">
      <c r="A99" s="67" t="s">
        <v>217</v>
      </c>
      <c r="B99" s="47" t="s">
        <v>74</v>
      </c>
      <c r="C99" s="45">
        <v>0.5</v>
      </c>
      <c r="D99" s="45">
        <v>0</v>
      </c>
      <c r="E99" s="45">
        <f>D99-C99</f>
        <v>-0.5</v>
      </c>
      <c r="F99" s="45">
        <f>D99*100/C99</f>
        <v>0</v>
      </c>
      <c r="G99" s="45">
        <v>0.5</v>
      </c>
      <c r="H99" s="45">
        <v>0</v>
      </c>
      <c r="I99" s="45">
        <f>H99-G99</f>
        <v>-0.5</v>
      </c>
      <c r="J99" s="46">
        <f>H99*100/G99</f>
        <v>0</v>
      </c>
    </row>
    <row r="100" spans="1:10" ht="21">
      <c r="A100" s="85" t="s">
        <v>218</v>
      </c>
      <c r="B100" s="47" t="s">
        <v>75</v>
      </c>
      <c r="C100" s="62"/>
      <c r="D100" s="62"/>
      <c r="E100" s="62"/>
      <c r="F100" s="62"/>
      <c r="G100" s="62"/>
      <c r="H100" s="62"/>
      <c r="I100" s="12"/>
      <c r="J100" s="15"/>
    </row>
    <row r="101" spans="1:10" ht="43.8" customHeight="1">
      <c r="A101" s="96" t="s">
        <v>251</v>
      </c>
      <c r="B101" s="47" t="s">
        <v>76</v>
      </c>
      <c r="C101" s="62"/>
      <c r="D101" s="62"/>
      <c r="E101" s="62"/>
      <c r="F101" s="62"/>
      <c r="G101" s="62"/>
      <c r="H101" s="62"/>
      <c r="I101" s="12"/>
      <c r="J101" s="15"/>
    </row>
    <row r="102" spans="1:10" ht="21">
      <c r="A102" s="67" t="s">
        <v>215</v>
      </c>
      <c r="B102" s="47" t="s">
        <v>77</v>
      </c>
      <c r="C102" s="62"/>
      <c r="D102" s="62"/>
      <c r="E102" s="62"/>
      <c r="F102" s="62"/>
      <c r="G102" s="62"/>
      <c r="H102" s="62"/>
      <c r="I102" s="12"/>
      <c r="J102" s="15"/>
    </row>
    <row r="103" spans="1:10" ht="21">
      <c r="A103" s="67" t="s">
        <v>216</v>
      </c>
      <c r="B103" s="47" t="s">
        <v>78</v>
      </c>
      <c r="C103" s="62"/>
      <c r="D103" s="62"/>
      <c r="E103" s="62"/>
      <c r="F103" s="62"/>
      <c r="G103" s="62"/>
      <c r="H103" s="62"/>
      <c r="I103" s="12"/>
      <c r="J103" s="15"/>
    </row>
    <row r="104" spans="1:10" ht="21">
      <c r="A104" s="67" t="s">
        <v>217</v>
      </c>
      <c r="B104" s="47" t="s">
        <v>79</v>
      </c>
      <c r="C104" s="12"/>
      <c r="D104" s="12"/>
      <c r="E104" s="12"/>
      <c r="F104" s="12"/>
      <c r="G104" s="12"/>
      <c r="H104" s="12"/>
      <c r="I104" s="12"/>
      <c r="J104" s="15"/>
    </row>
    <row r="105" spans="1:10" ht="21">
      <c r="A105" s="85" t="s">
        <v>219</v>
      </c>
      <c r="B105" s="47" t="s">
        <v>80</v>
      </c>
      <c r="C105" s="12"/>
      <c r="D105" s="12"/>
      <c r="E105" s="12"/>
      <c r="F105" s="12"/>
      <c r="G105" s="12"/>
      <c r="H105" s="12"/>
      <c r="I105" s="12"/>
      <c r="J105" s="15"/>
    </row>
    <row r="106" spans="1:10" ht="21">
      <c r="A106" s="105"/>
      <c r="B106" s="106"/>
      <c r="C106" s="106"/>
      <c r="D106" s="106"/>
      <c r="E106" s="106"/>
      <c r="F106" s="106"/>
      <c r="G106" s="106"/>
      <c r="H106" s="106"/>
      <c r="I106" s="106"/>
      <c r="J106" s="107"/>
    </row>
    <row r="107" spans="1:10" ht="21">
      <c r="A107" s="108" t="s">
        <v>220</v>
      </c>
      <c r="B107" s="109"/>
      <c r="C107" s="109"/>
      <c r="D107" s="109"/>
      <c r="E107" s="109"/>
      <c r="F107" s="109"/>
      <c r="G107" s="109"/>
      <c r="H107" s="109"/>
      <c r="I107" s="109"/>
      <c r="J107" s="110"/>
    </row>
    <row r="108" spans="1:10" ht="21">
      <c r="A108" s="85" t="s">
        <v>221</v>
      </c>
      <c r="B108" s="47" t="s">
        <v>81</v>
      </c>
      <c r="C108" s="12"/>
      <c r="D108" s="12"/>
      <c r="E108" s="12"/>
      <c r="F108" s="13" t="s">
        <v>0</v>
      </c>
      <c r="G108" s="13"/>
      <c r="H108" s="13"/>
      <c r="I108" s="13"/>
      <c r="J108" s="16" t="s">
        <v>0</v>
      </c>
    </row>
    <row r="109" spans="1:10" ht="45.6" customHeight="1">
      <c r="A109" s="95" t="s">
        <v>222</v>
      </c>
      <c r="B109" s="47" t="s">
        <v>82</v>
      </c>
      <c r="C109" s="12"/>
      <c r="D109" s="12"/>
      <c r="E109" s="12"/>
      <c r="F109" s="13" t="s">
        <v>0</v>
      </c>
      <c r="G109" s="13"/>
      <c r="H109" s="13"/>
      <c r="I109" s="13"/>
      <c r="J109" s="16" t="s">
        <v>0</v>
      </c>
    </row>
    <row r="110" spans="1:10" ht="63">
      <c r="A110" s="96" t="s">
        <v>223</v>
      </c>
      <c r="B110" s="47" t="s">
        <v>83</v>
      </c>
      <c r="C110" s="12"/>
      <c r="D110" s="12"/>
      <c r="E110" s="12"/>
      <c r="F110" s="13" t="s">
        <v>0</v>
      </c>
      <c r="G110" s="13"/>
      <c r="H110" s="13"/>
      <c r="I110" s="13"/>
      <c r="J110" s="16" t="s">
        <v>0</v>
      </c>
    </row>
    <row r="111" spans="1:10" ht="21.6" customHeight="1">
      <c r="A111" s="96" t="s">
        <v>224</v>
      </c>
      <c r="B111" s="47" t="s">
        <v>84</v>
      </c>
      <c r="C111" s="12"/>
      <c r="D111" s="12"/>
      <c r="E111" s="12"/>
      <c r="F111" s="13" t="s">
        <v>0</v>
      </c>
      <c r="G111" s="13"/>
      <c r="H111" s="13"/>
      <c r="I111" s="13"/>
      <c r="J111" s="16" t="s">
        <v>0</v>
      </c>
    </row>
    <row r="112" spans="1:10" ht="21">
      <c r="A112" s="105"/>
      <c r="B112" s="106"/>
      <c r="C112" s="106"/>
      <c r="D112" s="106"/>
      <c r="E112" s="106"/>
      <c r="F112" s="106"/>
      <c r="G112" s="106"/>
      <c r="H112" s="106"/>
      <c r="I112" s="106"/>
      <c r="J112" s="107"/>
    </row>
    <row r="113" spans="1:10" s="1" customFormat="1" ht="21">
      <c r="A113" s="111" t="s">
        <v>23</v>
      </c>
      <c r="B113" s="109"/>
      <c r="C113" s="109"/>
      <c r="D113" s="109"/>
      <c r="E113" s="109"/>
      <c r="F113" s="109"/>
      <c r="G113" s="109"/>
      <c r="H113" s="109"/>
      <c r="I113" s="109"/>
      <c r="J113" s="110"/>
    </row>
    <row r="114" spans="1:10" s="1" customFormat="1" ht="21.6" customHeight="1">
      <c r="A114" s="89" t="s">
        <v>225</v>
      </c>
      <c r="B114" s="47" t="s">
        <v>156</v>
      </c>
      <c r="C114" s="45">
        <v>55022.400000000001</v>
      </c>
      <c r="D114" s="45">
        <v>46744</v>
      </c>
      <c r="E114" s="45">
        <f>D114-C114</f>
        <v>-8278.4</v>
      </c>
      <c r="F114" s="45">
        <f>D114*100/C114</f>
        <v>85</v>
      </c>
      <c r="G114" s="45">
        <v>55022.400000000001</v>
      </c>
      <c r="H114" s="45">
        <v>46744</v>
      </c>
      <c r="I114" s="45">
        <f t="shared" ref="I114:I120" si="16">H114-G114</f>
        <v>-8278.4</v>
      </c>
      <c r="J114" s="46">
        <f>H114*100/G114</f>
        <v>85</v>
      </c>
    </row>
    <row r="115" spans="1:10" s="1" customFormat="1" ht="22.2" customHeight="1">
      <c r="A115" s="89" t="s">
        <v>226</v>
      </c>
      <c r="B115" s="47" t="s">
        <v>157</v>
      </c>
      <c r="C115" s="45">
        <v>1492</v>
      </c>
      <c r="D115" s="45">
        <v>1227</v>
      </c>
      <c r="E115" s="45">
        <f t="shared" ref="E115:E120" si="17">D115-C115</f>
        <v>-265</v>
      </c>
      <c r="F115" s="45">
        <f>D115*100/C115</f>
        <v>82.2</v>
      </c>
      <c r="G115" s="45">
        <v>1492</v>
      </c>
      <c r="H115" s="45">
        <v>1227</v>
      </c>
      <c r="I115" s="45">
        <f t="shared" si="16"/>
        <v>-265</v>
      </c>
      <c r="J115" s="46">
        <f>H115*100/G115</f>
        <v>82.2</v>
      </c>
    </row>
    <row r="116" spans="1:10" s="1" customFormat="1" ht="21">
      <c r="A116" s="89" t="s">
        <v>227</v>
      </c>
      <c r="B116" s="47" t="s">
        <v>158</v>
      </c>
      <c r="C116" s="45">
        <v>56514.400000000001</v>
      </c>
      <c r="D116" s="45">
        <f>SUM(D114:D115)</f>
        <v>47971</v>
      </c>
      <c r="E116" s="45">
        <f t="shared" si="17"/>
        <v>-8543.4</v>
      </c>
      <c r="F116" s="45">
        <f>D116*100/C116</f>
        <v>84.9</v>
      </c>
      <c r="G116" s="45">
        <v>56514.400000000001</v>
      </c>
      <c r="H116" s="45">
        <f>SUM(H114:H115)</f>
        <v>47971</v>
      </c>
      <c r="I116" s="45">
        <f t="shared" si="16"/>
        <v>-8543.4</v>
      </c>
      <c r="J116" s="46">
        <f>H116*100/G116</f>
        <v>84.9</v>
      </c>
    </row>
    <row r="117" spans="1:10" s="1" customFormat="1" ht="21">
      <c r="A117" s="89" t="s">
        <v>228</v>
      </c>
      <c r="B117" s="47" t="s">
        <v>159</v>
      </c>
      <c r="C117" s="81"/>
      <c r="D117" s="45"/>
      <c r="E117" s="45">
        <f t="shared" si="17"/>
        <v>0</v>
      </c>
      <c r="F117" s="45"/>
      <c r="G117" s="81"/>
      <c r="H117" s="45"/>
      <c r="I117" s="45">
        <f t="shared" si="16"/>
        <v>0</v>
      </c>
      <c r="J117" s="46"/>
    </row>
    <row r="118" spans="1:10" s="1" customFormat="1" ht="21">
      <c r="A118" s="89" t="s">
        <v>229</v>
      </c>
      <c r="B118" s="47" t="s">
        <v>160</v>
      </c>
      <c r="C118" s="81"/>
      <c r="D118" s="45"/>
      <c r="E118" s="45">
        <f t="shared" si="17"/>
        <v>0</v>
      </c>
      <c r="F118" s="45"/>
      <c r="G118" s="81"/>
      <c r="H118" s="45"/>
      <c r="I118" s="45">
        <f t="shared" si="16"/>
        <v>0</v>
      </c>
      <c r="J118" s="46"/>
    </row>
    <row r="119" spans="1:10" s="1" customFormat="1" ht="21">
      <c r="A119" s="89" t="s">
        <v>24</v>
      </c>
      <c r="B119" s="82">
        <v>6060</v>
      </c>
      <c r="C119" s="45"/>
      <c r="D119" s="45">
        <v>4</v>
      </c>
      <c r="E119" s="45">
        <f t="shared" si="17"/>
        <v>4</v>
      </c>
      <c r="F119" s="45"/>
      <c r="G119" s="45"/>
      <c r="H119" s="45">
        <v>4</v>
      </c>
      <c r="I119" s="45">
        <f t="shared" si="16"/>
        <v>4</v>
      </c>
      <c r="J119" s="46"/>
    </row>
    <row r="120" spans="1:10" s="1" customFormat="1" ht="21">
      <c r="A120" s="89" t="s">
        <v>25</v>
      </c>
      <c r="B120" s="82">
        <v>6070</v>
      </c>
      <c r="C120" s="44"/>
      <c r="D120" s="45">
        <v>55.8</v>
      </c>
      <c r="E120" s="45">
        <f t="shared" si="17"/>
        <v>55.8</v>
      </c>
      <c r="F120" s="45"/>
      <c r="G120" s="44"/>
      <c r="H120" s="45">
        <v>55.8</v>
      </c>
      <c r="I120" s="45">
        <f t="shared" si="16"/>
        <v>55.8</v>
      </c>
      <c r="J120" s="46"/>
    </row>
    <row r="121" spans="1:10" s="1" customFormat="1" ht="21">
      <c r="A121" s="105"/>
      <c r="B121" s="106"/>
      <c r="C121" s="106"/>
      <c r="D121" s="106"/>
      <c r="E121" s="106"/>
      <c r="F121" s="106"/>
      <c r="G121" s="106"/>
      <c r="H121" s="106"/>
      <c r="I121" s="106"/>
      <c r="J121" s="107"/>
    </row>
    <row r="122" spans="1:10" s="1" customFormat="1" ht="21">
      <c r="A122" s="108" t="s">
        <v>230</v>
      </c>
      <c r="B122" s="112"/>
      <c r="C122" s="64"/>
      <c r="D122" s="60"/>
      <c r="E122" s="65"/>
      <c r="F122" s="62"/>
      <c r="G122" s="61"/>
      <c r="H122" s="61"/>
      <c r="I122" s="62"/>
      <c r="J122" s="63"/>
    </row>
    <row r="123" spans="1:10" ht="66.599999999999994" customHeight="1">
      <c r="A123" s="96" t="s">
        <v>231</v>
      </c>
      <c r="B123" s="47" t="s">
        <v>85</v>
      </c>
      <c r="C123" s="44">
        <f>C124+C125+C126+C127+C128+C129</f>
        <v>76</v>
      </c>
      <c r="D123" s="83">
        <f>D124+D125+D126+D127+D128+D129</f>
        <v>61.75</v>
      </c>
      <c r="E123" s="83">
        <f>D123-C123</f>
        <v>-14.25</v>
      </c>
      <c r="F123" s="44">
        <f t="shared" ref="F123" si="18">D123*100/C123</f>
        <v>81.3</v>
      </c>
      <c r="G123" s="44">
        <f>G124+G125+G126+G127+G128+G129</f>
        <v>76</v>
      </c>
      <c r="H123" s="83">
        <f>H124+H125+H126+H127+H128+H129</f>
        <v>61.75</v>
      </c>
      <c r="I123" s="83">
        <f>H123-G123</f>
        <v>-14.25</v>
      </c>
      <c r="J123" s="59">
        <f t="shared" ref="J123:J129" si="19">H123*100/G123</f>
        <v>81.3</v>
      </c>
    </row>
    <row r="124" spans="1:10" ht="21" customHeight="1">
      <c r="A124" s="67" t="s">
        <v>232</v>
      </c>
      <c r="B124" s="47" t="s">
        <v>86</v>
      </c>
      <c r="C124" s="45">
        <v>1.5</v>
      </c>
      <c r="D124" s="45">
        <v>1.5</v>
      </c>
      <c r="E124" s="45">
        <f t="shared" ref="E124:E129" si="20">D124-C124</f>
        <v>0</v>
      </c>
      <c r="F124" s="45">
        <f>D124*100/C124</f>
        <v>100</v>
      </c>
      <c r="G124" s="45">
        <v>1.5</v>
      </c>
      <c r="H124" s="45">
        <v>1.5</v>
      </c>
      <c r="I124" s="45">
        <f t="shared" ref="I124:I129" si="21">H124-G124</f>
        <v>0</v>
      </c>
      <c r="J124" s="46">
        <f t="shared" si="19"/>
        <v>100</v>
      </c>
    </row>
    <row r="125" spans="1:10" ht="21">
      <c r="A125" s="67" t="s">
        <v>233</v>
      </c>
      <c r="B125" s="47" t="s">
        <v>87</v>
      </c>
      <c r="C125" s="45">
        <v>10</v>
      </c>
      <c r="D125" s="45">
        <v>9.5</v>
      </c>
      <c r="E125" s="45">
        <f t="shared" si="20"/>
        <v>-0.5</v>
      </c>
      <c r="F125" s="45">
        <f t="shared" ref="F125:F129" si="22">D125*100/C125</f>
        <v>95</v>
      </c>
      <c r="G125" s="45">
        <v>10</v>
      </c>
      <c r="H125" s="45">
        <v>9.5</v>
      </c>
      <c r="I125" s="45">
        <f t="shared" si="21"/>
        <v>-0.5</v>
      </c>
      <c r="J125" s="46">
        <f t="shared" si="19"/>
        <v>95</v>
      </c>
    </row>
    <row r="126" spans="1:10" ht="21">
      <c r="A126" s="67" t="s">
        <v>128</v>
      </c>
      <c r="B126" s="47" t="s">
        <v>88</v>
      </c>
      <c r="C126" s="45">
        <v>8.5</v>
      </c>
      <c r="D126" s="45">
        <v>8</v>
      </c>
      <c r="E126" s="45">
        <f t="shared" si="20"/>
        <v>-0.5</v>
      </c>
      <c r="F126" s="45">
        <f t="shared" si="22"/>
        <v>94.1</v>
      </c>
      <c r="G126" s="45">
        <v>8.5</v>
      </c>
      <c r="H126" s="45">
        <v>8</v>
      </c>
      <c r="I126" s="45">
        <f t="shared" si="21"/>
        <v>-0.5</v>
      </c>
      <c r="J126" s="46">
        <f t="shared" si="19"/>
        <v>94.1</v>
      </c>
    </row>
    <row r="127" spans="1:10" ht="21">
      <c r="A127" s="67" t="s">
        <v>234</v>
      </c>
      <c r="B127" s="47" t="s">
        <v>89</v>
      </c>
      <c r="C127" s="45">
        <v>28</v>
      </c>
      <c r="D127" s="45">
        <v>23</v>
      </c>
      <c r="E127" s="45">
        <f t="shared" si="20"/>
        <v>-5</v>
      </c>
      <c r="F127" s="45">
        <f t="shared" si="22"/>
        <v>82.1</v>
      </c>
      <c r="G127" s="45">
        <v>28</v>
      </c>
      <c r="H127" s="47">
        <v>23</v>
      </c>
      <c r="I127" s="45">
        <f t="shared" si="21"/>
        <v>-5</v>
      </c>
      <c r="J127" s="46">
        <f t="shared" si="19"/>
        <v>82.1</v>
      </c>
    </row>
    <row r="128" spans="1:10" ht="21">
      <c r="A128" s="67" t="s">
        <v>235</v>
      </c>
      <c r="B128" s="47" t="s">
        <v>90</v>
      </c>
      <c r="C128" s="47">
        <v>8.5</v>
      </c>
      <c r="D128" s="69">
        <v>5.75</v>
      </c>
      <c r="E128" s="45">
        <f t="shared" si="20"/>
        <v>-2.8</v>
      </c>
      <c r="F128" s="45">
        <f t="shared" si="22"/>
        <v>67.599999999999994</v>
      </c>
      <c r="G128" s="47">
        <v>8.5</v>
      </c>
      <c r="H128" s="69">
        <v>5.75</v>
      </c>
      <c r="I128" s="45">
        <f t="shared" si="21"/>
        <v>-2.8</v>
      </c>
      <c r="J128" s="46">
        <f t="shared" si="19"/>
        <v>67.599999999999994</v>
      </c>
    </row>
    <row r="129" spans="1:12" ht="21">
      <c r="A129" s="67" t="s">
        <v>236</v>
      </c>
      <c r="B129" s="47" t="s">
        <v>91</v>
      </c>
      <c r="C129" s="47">
        <v>19.5</v>
      </c>
      <c r="D129" s="45">
        <v>14</v>
      </c>
      <c r="E129" s="69">
        <f t="shared" si="20"/>
        <v>-5.5</v>
      </c>
      <c r="F129" s="45">
        <f t="shared" si="22"/>
        <v>71.8</v>
      </c>
      <c r="G129" s="47">
        <v>19.5</v>
      </c>
      <c r="H129" s="45">
        <v>14</v>
      </c>
      <c r="I129" s="69">
        <f t="shared" si="21"/>
        <v>-5.5</v>
      </c>
      <c r="J129" s="46">
        <f t="shared" si="19"/>
        <v>71.8</v>
      </c>
    </row>
    <row r="130" spans="1:12" ht="12" customHeight="1" thickBot="1">
      <c r="A130" s="70"/>
      <c r="B130" s="68"/>
      <c r="C130" s="17"/>
      <c r="D130" s="17"/>
      <c r="E130" s="17"/>
      <c r="F130" s="17"/>
      <c r="G130" s="17"/>
      <c r="H130" s="17"/>
      <c r="I130" s="17"/>
      <c r="J130" s="18"/>
    </row>
    <row r="131" spans="1:12" ht="21">
      <c r="A131" s="85" t="s">
        <v>237</v>
      </c>
      <c r="B131" s="47" t="s">
        <v>92</v>
      </c>
      <c r="C131" s="44">
        <f>C132+C133+C134+C135+C136+C137</f>
        <v>2790</v>
      </c>
      <c r="D131" s="44">
        <f>D132+D133+D134+D135+D136+D137</f>
        <v>2373.6</v>
      </c>
      <c r="E131" s="44">
        <f t="shared" ref="E131:E137" si="23">D131-C131</f>
        <v>-416.4</v>
      </c>
      <c r="F131" s="44">
        <f t="shared" ref="F131:F137" si="24">D131*100/C131</f>
        <v>85.1</v>
      </c>
      <c r="G131" s="44">
        <f>G132+G133+G134+G135+G136+G137</f>
        <v>2790</v>
      </c>
      <c r="H131" s="44">
        <f>H132+H133+H134+H135+H136+H137</f>
        <v>2373.6</v>
      </c>
      <c r="I131" s="44">
        <f t="shared" ref="I131:I137" si="25">H131-G131</f>
        <v>-416.4</v>
      </c>
      <c r="J131" s="59">
        <f t="shared" ref="J131:J137" si="26">H131*100/G131</f>
        <v>85.1</v>
      </c>
    </row>
    <row r="132" spans="1:12" ht="21">
      <c r="A132" s="67" t="s">
        <v>232</v>
      </c>
      <c r="B132" s="47" t="s">
        <v>93</v>
      </c>
      <c r="C132" s="45">
        <v>112.7</v>
      </c>
      <c r="D132" s="45">
        <v>110.1</v>
      </c>
      <c r="E132" s="45">
        <f t="shared" si="23"/>
        <v>-2.6</v>
      </c>
      <c r="F132" s="45">
        <f t="shared" si="24"/>
        <v>97.7</v>
      </c>
      <c r="G132" s="45">
        <v>112.7</v>
      </c>
      <c r="H132" s="45">
        <v>110.1</v>
      </c>
      <c r="I132" s="45">
        <f t="shared" si="25"/>
        <v>-2.6</v>
      </c>
      <c r="J132" s="46">
        <f t="shared" si="26"/>
        <v>97.7</v>
      </c>
      <c r="L132" s="20"/>
    </row>
    <row r="133" spans="1:12" ht="21">
      <c r="A133" s="67" t="s">
        <v>233</v>
      </c>
      <c r="B133" s="47" t="s">
        <v>94</v>
      </c>
      <c r="C133" s="45">
        <v>600</v>
      </c>
      <c r="D133" s="45">
        <v>552.70000000000005</v>
      </c>
      <c r="E133" s="45">
        <f t="shared" si="23"/>
        <v>-47.3</v>
      </c>
      <c r="F133" s="45">
        <f t="shared" si="24"/>
        <v>92.1</v>
      </c>
      <c r="G133" s="45">
        <v>600</v>
      </c>
      <c r="H133" s="45">
        <v>552.70000000000005</v>
      </c>
      <c r="I133" s="45">
        <f t="shared" si="25"/>
        <v>-47.3</v>
      </c>
      <c r="J133" s="46">
        <f t="shared" si="26"/>
        <v>92.1</v>
      </c>
      <c r="L133" s="20"/>
    </row>
    <row r="134" spans="1:12" ht="21">
      <c r="A134" s="67" t="s">
        <v>128</v>
      </c>
      <c r="B134" s="47" t="s">
        <v>95</v>
      </c>
      <c r="C134" s="45">
        <v>298.3</v>
      </c>
      <c r="D134" s="45">
        <v>276.8</v>
      </c>
      <c r="E134" s="45">
        <f>D134-C134</f>
        <v>-21.5</v>
      </c>
      <c r="F134" s="45">
        <f t="shared" si="24"/>
        <v>92.8</v>
      </c>
      <c r="G134" s="45">
        <v>298.3</v>
      </c>
      <c r="H134" s="45">
        <v>276.8</v>
      </c>
      <c r="I134" s="45">
        <f t="shared" si="25"/>
        <v>-21.5</v>
      </c>
      <c r="J134" s="46">
        <f t="shared" si="26"/>
        <v>92.8</v>
      </c>
      <c r="L134" s="20"/>
    </row>
    <row r="135" spans="1:12" ht="21">
      <c r="A135" s="67" t="s">
        <v>234</v>
      </c>
      <c r="B135" s="47" t="s">
        <v>96</v>
      </c>
      <c r="C135" s="45">
        <v>1107</v>
      </c>
      <c r="D135" s="45">
        <v>948.3</v>
      </c>
      <c r="E135" s="45">
        <f t="shared" si="23"/>
        <v>-158.69999999999999</v>
      </c>
      <c r="F135" s="45">
        <f t="shared" si="24"/>
        <v>85.7</v>
      </c>
      <c r="G135" s="45">
        <v>1107</v>
      </c>
      <c r="H135" s="45">
        <v>948.3</v>
      </c>
      <c r="I135" s="45">
        <f t="shared" si="25"/>
        <v>-158.69999999999999</v>
      </c>
      <c r="J135" s="46">
        <f t="shared" si="26"/>
        <v>85.7</v>
      </c>
      <c r="L135" s="20"/>
    </row>
    <row r="136" spans="1:12" ht="21">
      <c r="A136" s="67" t="s">
        <v>235</v>
      </c>
      <c r="B136" s="47" t="s">
        <v>97</v>
      </c>
      <c r="C136" s="45">
        <v>204</v>
      </c>
      <c r="D136" s="45">
        <v>138.80000000000001</v>
      </c>
      <c r="E136" s="45">
        <f t="shared" si="23"/>
        <v>-65.2</v>
      </c>
      <c r="F136" s="45">
        <f t="shared" si="24"/>
        <v>68</v>
      </c>
      <c r="G136" s="45">
        <v>204</v>
      </c>
      <c r="H136" s="45">
        <v>138.80000000000001</v>
      </c>
      <c r="I136" s="45">
        <f t="shared" si="25"/>
        <v>-65.2</v>
      </c>
      <c r="J136" s="46">
        <f t="shared" si="26"/>
        <v>68</v>
      </c>
      <c r="L136" s="20"/>
    </row>
    <row r="137" spans="1:12" ht="21">
      <c r="A137" s="67" t="s">
        <v>236</v>
      </c>
      <c r="B137" s="47" t="s">
        <v>98</v>
      </c>
      <c r="C137" s="45">
        <v>468</v>
      </c>
      <c r="D137" s="45">
        <v>346.9</v>
      </c>
      <c r="E137" s="45">
        <f t="shared" si="23"/>
        <v>-121.1</v>
      </c>
      <c r="F137" s="45">
        <f t="shared" si="24"/>
        <v>74.099999999999994</v>
      </c>
      <c r="G137" s="45">
        <v>468</v>
      </c>
      <c r="H137" s="45">
        <v>346.9</v>
      </c>
      <c r="I137" s="45">
        <f t="shared" si="25"/>
        <v>-121.1</v>
      </c>
      <c r="J137" s="46">
        <f t="shared" si="26"/>
        <v>74.099999999999994</v>
      </c>
      <c r="L137" s="20"/>
    </row>
    <row r="138" spans="1:12" ht="45" customHeight="1">
      <c r="A138" s="96" t="s">
        <v>133</v>
      </c>
      <c r="B138" s="47" t="s">
        <v>99</v>
      </c>
      <c r="C138" s="44">
        <f>C131/C123/3</f>
        <v>12.2</v>
      </c>
      <c r="D138" s="44">
        <f>D131/D123/3</f>
        <v>12.8</v>
      </c>
      <c r="E138" s="44">
        <f>D138-C138</f>
        <v>0.6</v>
      </c>
      <c r="F138" s="44">
        <f>D138*100/C138</f>
        <v>104.9</v>
      </c>
      <c r="G138" s="44">
        <f>G131/G123/3</f>
        <v>12.2</v>
      </c>
      <c r="H138" s="44">
        <f>H131/H123/3</f>
        <v>12.8</v>
      </c>
      <c r="I138" s="44">
        <f>H138-G138</f>
        <v>0.6</v>
      </c>
      <c r="J138" s="59">
        <f>H138*100/G138</f>
        <v>104.9</v>
      </c>
    </row>
    <row r="139" spans="1:12" ht="21">
      <c r="A139" s="67" t="s">
        <v>232</v>
      </c>
      <c r="B139" s="47" t="s">
        <v>100</v>
      </c>
      <c r="C139" s="45">
        <f>C132/C124/3</f>
        <v>25</v>
      </c>
      <c r="D139" s="45">
        <f t="shared" ref="C139:D144" si="27">D132/D124/3</f>
        <v>24.5</v>
      </c>
      <c r="E139" s="45">
        <f>D139-C139</f>
        <v>-0.5</v>
      </c>
      <c r="F139" s="45">
        <f t="shared" ref="F139:F144" si="28">D139*100/C139</f>
        <v>98</v>
      </c>
      <c r="G139" s="45">
        <f>G132/G124/3</f>
        <v>25</v>
      </c>
      <c r="H139" s="45">
        <f>H132/H124/3</f>
        <v>24.5</v>
      </c>
      <c r="I139" s="45">
        <f>H139-G139</f>
        <v>-0.5</v>
      </c>
      <c r="J139" s="46">
        <f t="shared" ref="J139:J144" si="29">H139*100/G139</f>
        <v>98</v>
      </c>
    </row>
    <row r="140" spans="1:12" ht="21">
      <c r="A140" s="67" t="s">
        <v>233</v>
      </c>
      <c r="B140" s="47" t="s">
        <v>101</v>
      </c>
      <c r="C140" s="45">
        <f t="shared" si="27"/>
        <v>20</v>
      </c>
      <c r="D140" s="45">
        <f t="shared" si="27"/>
        <v>19.399999999999999</v>
      </c>
      <c r="E140" s="45">
        <f t="shared" ref="E140:E144" si="30">D140-C140</f>
        <v>-0.6</v>
      </c>
      <c r="F140" s="45">
        <f t="shared" si="28"/>
        <v>97</v>
      </c>
      <c r="G140" s="45">
        <f>G133/G125/3</f>
        <v>20</v>
      </c>
      <c r="H140" s="45">
        <f t="shared" ref="G140:H144" si="31">H133/H125/3</f>
        <v>19.399999999999999</v>
      </c>
      <c r="I140" s="45">
        <f t="shared" ref="I140:I144" si="32">H140-G140</f>
        <v>-0.6</v>
      </c>
      <c r="J140" s="46">
        <f t="shared" si="29"/>
        <v>97</v>
      </c>
    </row>
    <row r="141" spans="1:12" ht="21">
      <c r="A141" s="67" t="s">
        <v>128</v>
      </c>
      <c r="B141" s="47" t="s">
        <v>102</v>
      </c>
      <c r="C141" s="45">
        <f t="shared" si="27"/>
        <v>11.7</v>
      </c>
      <c r="D141" s="45">
        <f t="shared" si="27"/>
        <v>11.5</v>
      </c>
      <c r="E141" s="45">
        <f t="shared" si="30"/>
        <v>-0.2</v>
      </c>
      <c r="F141" s="45">
        <f t="shared" si="28"/>
        <v>98.3</v>
      </c>
      <c r="G141" s="45">
        <f t="shared" si="31"/>
        <v>11.7</v>
      </c>
      <c r="H141" s="45">
        <f t="shared" si="31"/>
        <v>11.5</v>
      </c>
      <c r="I141" s="45">
        <f t="shared" si="32"/>
        <v>-0.2</v>
      </c>
      <c r="J141" s="46">
        <f t="shared" si="29"/>
        <v>98.3</v>
      </c>
    </row>
    <row r="142" spans="1:12" ht="21">
      <c r="A142" s="67" t="s">
        <v>234</v>
      </c>
      <c r="B142" s="47" t="s">
        <v>103</v>
      </c>
      <c r="C142" s="45">
        <f t="shared" si="27"/>
        <v>13.2</v>
      </c>
      <c r="D142" s="45">
        <f t="shared" si="27"/>
        <v>13.7</v>
      </c>
      <c r="E142" s="45">
        <f t="shared" si="30"/>
        <v>0.5</v>
      </c>
      <c r="F142" s="45">
        <f t="shared" si="28"/>
        <v>103.8</v>
      </c>
      <c r="G142" s="45">
        <f t="shared" si="31"/>
        <v>13.2</v>
      </c>
      <c r="H142" s="45">
        <f t="shared" si="31"/>
        <v>13.7</v>
      </c>
      <c r="I142" s="45">
        <f t="shared" si="32"/>
        <v>0.5</v>
      </c>
      <c r="J142" s="46">
        <f t="shared" si="29"/>
        <v>103.8</v>
      </c>
    </row>
    <row r="143" spans="1:12" ht="21">
      <c r="A143" s="67" t="s">
        <v>235</v>
      </c>
      <c r="B143" s="47" t="s">
        <v>104</v>
      </c>
      <c r="C143" s="45">
        <f t="shared" si="27"/>
        <v>8</v>
      </c>
      <c r="D143" s="45">
        <f>D136/D128/3</f>
        <v>8</v>
      </c>
      <c r="E143" s="45">
        <f t="shared" si="30"/>
        <v>0</v>
      </c>
      <c r="F143" s="45">
        <f t="shared" si="28"/>
        <v>100</v>
      </c>
      <c r="G143" s="45">
        <f t="shared" si="31"/>
        <v>8</v>
      </c>
      <c r="H143" s="45">
        <f t="shared" si="31"/>
        <v>8</v>
      </c>
      <c r="I143" s="45">
        <f t="shared" si="32"/>
        <v>0</v>
      </c>
      <c r="J143" s="46">
        <f t="shared" si="29"/>
        <v>100</v>
      </c>
    </row>
    <row r="144" spans="1:12" ht="21">
      <c r="A144" s="67" t="s">
        <v>236</v>
      </c>
      <c r="B144" s="47" t="s">
        <v>105</v>
      </c>
      <c r="C144" s="45">
        <f t="shared" si="27"/>
        <v>8</v>
      </c>
      <c r="D144" s="45">
        <f t="shared" si="27"/>
        <v>8.3000000000000007</v>
      </c>
      <c r="E144" s="45">
        <f t="shared" si="30"/>
        <v>0.3</v>
      </c>
      <c r="F144" s="45">
        <f t="shared" si="28"/>
        <v>103.8</v>
      </c>
      <c r="G144" s="45">
        <f>G137/G129/3</f>
        <v>8</v>
      </c>
      <c r="H144" s="45">
        <f t="shared" si="31"/>
        <v>8.3000000000000007</v>
      </c>
      <c r="I144" s="45">
        <f t="shared" si="32"/>
        <v>0.3</v>
      </c>
      <c r="J144" s="46">
        <f t="shared" si="29"/>
        <v>103.8</v>
      </c>
    </row>
    <row r="145" spans="1:10" ht="21">
      <c r="A145" s="85" t="s">
        <v>238</v>
      </c>
      <c r="B145" s="47" t="s">
        <v>106</v>
      </c>
      <c r="C145" s="12"/>
      <c r="D145" s="12"/>
      <c r="E145" s="12"/>
      <c r="F145" s="12"/>
      <c r="G145" s="12"/>
      <c r="H145" s="12"/>
      <c r="I145" s="12"/>
      <c r="J145" s="15"/>
    </row>
    <row r="146" spans="1:10" ht="21">
      <c r="A146" s="67" t="s">
        <v>232</v>
      </c>
      <c r="B146" s="47" t="s">
        <v>107</v>
      </c>
      <c r="C146" s="12"/>
      <c r="D146" s="12"/>
      <c r="E146" s="12"/>
      <c r="F146" s="12"/>
      <c r="G146" s="12"/>
      <c r="H146" s="12"/>
      <c r="I146" s="12"/>
      <c r="J146" s="15"/>
    </row>
    <row r="147" spans="1:10" ht="21">
      <c r="A147" s="67" t="s">
        <v>233</v>
      </c>
      <c r="B147" s="47" t="s">
        <v>108</v>
      </c>
      <c r="C147" s="12"/>
      <c r="D147" s="12"/>
      <c r="E147" s="12"/>
      <c r="F147" s="12"/>
      <c r="G147" s="12"/>
      <c r="H147" s="12"/>
      <c r="I147" s="12"/>
      <c r="J147" s="15"/>
    </row>
    <row r="148" spans="1:10" ht="21">
      <c r="A148" s="67" t="s">
        <v>128</v>
      </c>
      <c r="B148" s="47" t="s">
        <v>109</v>
      </c>
      <c r="C148" s="12"/>
      <c r="D148" s="12"/>
      <c r="E148" s="12"/>
      <c r="F148" s="12"/>
      <c r="G148" s="12"/>
      <c r="H148" s="12"/>
      <c r="I148" s="12"/>
      <c r="J148" s="15"/>
    </row>
    <row r="149" spans="1:10" ht="21">
      <c r="A149" s="67" t="s">
        <v>234</v>
      </c>
      <c r="B149" s="47" t="s">
        <v>110</v>
      </c>
      <c r="C149" s="12"/>
      <c r="D149" s="12"/>
      <c r="E149" s="12"/>
      <c r="F149" s="12"/>
      <c r="G149" s="12"/>
      <c r="H149" s="12"/>
      <c r="I149" s="12"/>
      <c r="J149" s="15"/>
    </row>
    <row r="150" spans="1:10" ht="21">
      <c r="A150" s="67" t="s">
        <v>235</v>
      </c>
      <c r="B150" s="47" t="s">
        <v>111</v>
      </c>
      <c r="C150" s="12"/>
      <c r="D150" s="12"/>
      <c r="E150" s="12"/>
      <c r="F150" s="12"/>
      <c r="G150" s="12"/>
      <c r="H150" s="12"/>
      <c r="I150" s="12"/>
      <c r="J150" s="15"/>
    </row>
    <row r="151" spans="1:10" ht="21.6" thickBot="1">
      <c r="A151" s="91" t="s">
        <v>236</v>
      </c>
      <c r="B151" s="79" t="s">
        <v>112</v>
      </c>
      <c r="C151" s="17"/>
      <c r="D151" s="17"/>
      <c r="E151" s="17"/>
      <c r="F151" s="17"/>
      <c r="G151" s="17"/>
      <c r="H151" s="17"/>
      <c r="I151" s="17"/>
      <c r="J151" s="18"/>
    </row>
    <row r="152" spans="1:10" ht="25.5" customHeight="1">
      <c r="A152" s="8"/>
      <c r="B152" s="7"/>
      <c r="C152" s="19"/>
      <c r="D152" s="102"/>
      <c r="E152" s="102"/>
      <c r="F152" s="9"/>
      <c r="G152" s="19"/>
      <c r="H152" s="19"/>
      <c r="I152" s="19"/>
      <c r="J152" s="10"/>
    </row>
    <row r="153" spans="1:10" ht="18">
      <c r="A153" s="14"/>
      <c r="B153" s="37"/>
      <c r="C153" s="4"/>
      <c r="D153" s="4"/>
      <c r="E153" s="4"/>
      <c r="F153" s="4"/>
      <c r="G153" s="4"/>
      <c r="H153" s="4"/>
      <c r="I153" s="4"/>
      <c r="J153" s="4"/>
    </row>
    <row r="154" spans="1:10" ht="15.6">
      <c r="A154" s="103"/>
      <c r="B154" s="104"/>
      <c r="C154" s="104"/>
      <c r="D154" s="104"/>
      <c r="E154" s="104"/>
      <c r="F154" s="104"/>
      <c r="G154" s="104"/>
      <c r="H154" s="104"/>
      <c r="I154" s="104"/>
      <c r="J154" s="104"/>
    </row>
    <row r="155" spans="1:10" ht="25.2">
      <c r="A155" s="92" t="s">
        <v>130</v>
      </c>
      <c r="B155" s="93"/>
      <c r="C155" s="23"/>
      <c r="D155" s="23"/>
      <c r="E155" s="23"/>
      <c r="F155" s="23"/>
      <c r="G155" s="23"/>
      <c r="H155" s="23"/>
      <c r="I155" s="23"/>
      <c r="J155" s="23"/>
    </row>
    <row r="156" spans="1:10" ht="25.2">
      <c r="A156" s="93" t="s">
        <v>126</v>
      </c>
      <c r="B156" s="93"/>
      <c r="C156" s="23"/>
      <c r="D156" s="23"/>
      <c r="E156" s="23"/>
      <c r="F156" s="23"/>
      <c r="G156" s="23"/>
      <c r="H156" s="23"/>
      <c r="I156" s="23" t="s">
        <v>131</v>
      </c>
      <c r="J156" s="23"/>
    </row>
    <row r="157" spans="1:10" ht="25.2">
      <c r="A157" s="92"/>
      <c r="B157" s="93"/>
      <c r="C157" s="23"/>
      <c r="D157" s="23"/>
      <c r="E157" s="23"/>
      <c r="F157" s="23"/>
      <c r="G157" s="23"/>
      <c r="H157" s="23"/>
      <c r="I157" s="23"/>
      <c r="J157" s="23"/>
    </row>
    <row r="158" spans="1:10" ht="25.2">
      <c r="A158" s="92"/>
      <c r="B158" s="93"/>
      <c r="C158" s="23"/>
      <c r="D158" s="23"/>
      <c r="E158" s="23"/>
      <c r="F158" s="23"/>
      <c r="G158" s="23"/>
      <c r="H158" s="23"/>
      <c r="I158" s="23"/>
      <c r="J158" s="23"/>
    </row>
    <row r="159" spans="1:10" ht="25.2">
      <c r="A159" s="92" t="s">
        <v>253</v>
      </c>
      <c r="B159" s="93" t="s">
        <v>254</v>
      </c>
      <c r="C159" s="23"/>
      <c r="D159" s="23"/>
      <c r="E159" s="23"/>
      <c r="F159" s="23"/>
      <c r="G159" s="23"/>
      <c r="H159" s="23"/>
      <c r="I159" s="23"/>
      <c r="J159" s="23"/>
    </row>
    <row r="160" spans="1:10" ht="40.799999999999997" customHeight="1">
      <c r="A160" s="92"/>
      <c r="B160" s="93"/>
      <c r="C160" s="23"/>
      <c r="D160" s="23"/>
      <c r="E160" s="23"/>
      <c r="F160" s="23"/>
      <c r="G160" s="23"/>
      <c r="H160" s="23"/>
      <c r="I160" s="23"/>
      <c r="J160" s="23"/>
    </row>
    <row r="161" spans="1:10" ht="25.2">
      <c r="A161" s="92" t="s">
        <v>121</v>
      </c>
      <c r="B161" s="93"/>
      <c r="C161" s="23"/>
      <c r="D161" s="23"/>
      <c r="E161" s="23"/>
      <c r="F161" s="23"/>
      <c r="G161" s="23"/>
      <c r="H161" s="23"/>
      <c r="I161" s="23"/>
      <c r="J161" s="23"/>
    </row>
    <row r="162" spans="1:10" ht="25.2">
      <c r="A162" s="93"/>
      <c r="B162" s="93"/>
      <c r="C162" s="23"/>
      <c r="D162" s="23"/>
      <c r="E162" s="23"/>
      <c r="F162" s="23"/>
      <c r="G162" s="23"/>
      <c r="H162" s="23"/>
      <c r="I162" s="23"/>
      <c r="J162" s="23"/>
    </row>
    <row r="163" spans="1:10" ht="25.2">
      <c r="A163" s="101" t="s">
        <v>122</v>
      </c>
      <c r="B163" s="101"/>
      <c r="C163" s="23"/>
      <c r="D163" s="23"/>
      <c r="E163" s="23"/>
      <c r="F163" s="23"/>
      <c r="G163" s="23"/>
      <c r="H163" s="23"/>
      <c r="I163" s="23"/>
      <c r="J163" s="23"/>
    </row>
    <row r="164" spans="1:10" ht="25.2">
      <c r="A164" s="100" t="s">
        <v>123</v>
      </c>
      <c r="B164" s="101"/>
      <c r="C164" s="23"/>
      <c r="D164" s="23"/>
      <c r="E164" s="23"/>
      <c r="F164" s="23"/>
      <c r="G164" s="23"/>
      <c r="H164" s="23"/>
      <c r="I164" s="23" t="s">
        <v>124</v>
      </c>
      <c r="J164" s="23"/>
    </row>
    <row r="165" spans="1:10" ht="21">
      <c r="A165" s="2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21">
      <c r="A166" s="2"/>
    </row>
  </sheetData>
  <mergeCells count="44">
    <mergeCell ref="B20:H20"/>
    <mergeCell ref="B21:J21"/>
    <mergeCell ref="I17:J18"/>
    <mergeCell ref="B27:B28"/>
    <mergeCell ref="H1:J1"/>
    <mergeCell ref="H2:J2"/>
    <mergeCell ref="H3:J3"/>
    <mergeCell ref="H4:J4"/>
    <mergeCell ref="B14:H14"/>
    <mergeCell ref="I8:J8"/>
    <mergeCell ref="I10:J10"/>
    <mergeCell ref="B10:H10"/>
    <mergeCell ref="B11:H11"/>
    <mergeCell ref="B12:H12"/>
    <mergeCell ref="B13:H13"/>
    <mergeCell ref="B22:J22"/>
    <mergeCell ref="B17:H17"/>
    <mergeCell ref="B18:H18"/>
    <mergeCell ref="B19:H19"/>
    <mergeCell ref="B15:H15"/>
    <mergeCell ref="B16:H16"/>
    <mergeCell ref="A31:J31"/>
    <mergeCell ref="A83:J83"/>
    <mergeCell ref="A95:J95"/>
    <mergeCell ref="A27:A28"/>
    <mergeCell ref="A78:J78"/>
    <mergeCell ref="G27:J27"/>
    <mergeCell ref="A77:J77"/>
    <mergeCell ref="A24:J24"/>
    <mergeCell ref="A25:J25"/>
    <mergeCell ref="A164:B164"/>
    <mergeCell ref="A163:B163"/>
    <mergeCell ref="D152:E152"/>
    <mergeCell ref="A154:J154"/>
    <mergeCell ref="A106:J106"/>
    <mergeCell ref="A107:J107"/>
    <mergeCell ref="A113:J113"/>
    <mergeCell ref="A121:J121"/>
    <mergeCell ref="A122:B122"/>
    <mergeCell ref="A112:J112"/>
    <mergeCell ref="C27:F27"/>
    <mergeCell ref="A52:J52"/>
    <mergeCell ref="A30:J30"/>
    <mergeCell ref="A84:J84"/>
  </mergeCells>
  <phoneticPr fontId="0" type="noConversion"/>
  <pageMargins left="0.74803149606299213" right="0.74803149606299213" top="1.1811023622047245" bottom="0.78740157480314965" header="0.98425196850393704" footer="0"/>
  <pageSetup paperSize="9" scale="51" orientation="landscape" horizontalDpi="360" verticalDpi="360" r:id="rId1"/>
  <headerFooter differentFirst="1">
    <oddHeader>&amp;C&amp;"Times New Roman,обычный"&amp;16&amp;P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звіт</vt:lpstr>
      <vt:lpstr>Лист1</vt:lpstr>
      <vt:lpstr>звіт!Заголовки_для_печати</vt:lpstr>
      <vt:lpstr>звіт!Область_печати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Icecream PDF Split&amp;Merge</dc:creator>
  <cp:lastModifiedBy>lisicya</cp:lastModifiedBy>
  <cp:lastPrinted>2025-06-16T10:27:56Z</cp:lastPrinted>
  <dcterms:created xsi:type="dcterms:W3CDTF">2020-05-18T06:02:42Z</dcterms:created>
  <dcterms:modified xsi:type="dcterms:W3CDTF">2025-06-18T07:26:02Z</dcterms:modified>
</cp:coreProperties>
</file>