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" windowWidth="21072" windowHeight="12600"/>
  </bookViews>
  <sheets>
    <sheet name="Видатки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Видатки!$9:$10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Видатки!$A$1:$G$118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calcChain.xml><?xml version="1.0" encoding="utf-8"?>
<calcChain xmlns="http://schemas.openxmlformats.org/spreadsheetml/2006/main">
  <c r="F114" i="2"/>
  <c r="F113"/>
  <c r="F96"/>
  <c r="F93"/>
  <c r="F81"/>
  <c r="D81"/>
  <c r="F78"/>
  <c r="D78"/>
  <c r="D113" s="1"/>
  <c r="D96"/>
  <c r="D93"/>
  <c r="E114"/>
  <c r="C114"/>
  <c r="G112"/>
  <c r="F112"/>
  <c r="G111"/>
  <c r="F111"/>
  <c r="G110"/>
  <c r="F110"/>
  <c r="G109"/>
  <c r="F109"/>
  <c r="G108"/>
  <c r="F108"/>
  <c r="G107"/>
  <c r="F107"/>
  <c r="G106"/>
  <c r="F106"/>
  <c r="G105"/>
  <c r="F105"/>
  <c r="G104"/>
  <c r="F104"/>
  <c r="G103"/>
  <c r="F103"/>
  <c r="G102"/>
  <c r="F102"/>
  <c r="G101"/>
  <c r="F101"/>
  <c r="G100"/>
  <c r="F100"/>
  <c r="G99"/>
  <c r="F99"/>
  <c r="G98"/>
  <c r="F98"/>
  <c r="G97"/>
  <c r="F97"/>
  <c r="G96"/>
  <c r="G95"/>
  <c r="F95"/>
  <c r="G94"/>
  <c r="F94"/>
  <c r="G93"/>
  <c r="G92"/>
  <c r="F92"/>
  <c r="G91"/>
  <c r="F91"/>
  <c r="G90"/>
  <c r="F90"/>
  <c r="G89"/>
  <c r="F89"/>
  <c r="G88"/>
  <c r="F88"/>
  <c r="G87"/>
  <c r="F87"/>
  <c r="G86"/>
  <c r="F86"/>
  <c r="G85"/>
  <c r="F85"/>
  <c r="G84"/>
  <c r="F84"/>
  <c r="G83"/>
  <c r="F83"/>
  <c r="G82"/>
  <c r="F82"/>
  <c r="G81"/>
  <c r="G80"/>
  <c r="F80"/>
  <c r="G79"/>
  <c r="F79"/>
  <c r="G78"/>
  <c r="G76"/>
  <c r="F76"/>
  <c r="G75"/>
  <c r="F75"/>
  <c r="G74"/>
  <c r="F74"/>
  <c r="G73"/>
  <c r="F73"/>
  <c r="G72"/>
  <c r="F72"/>
  <c r="G71"/>
  <c r="F71"/>
  <c r="G70"/>
  <c r="F70"/>
  <c r="G69"/>
  <c r="F69"/>
  <c r="G68"/>
  <c r="F68"/>
  <c r="G67"/>
  <c r="F67"/>
  <c r="G66"/>
  <c r="F66"/>
  <c r="G65"/>
  <c r="F65"/>
  <c r="G64"/>
  <c r="F64"/>
  <c r="G63"/>
  <c r="F63"/>
  <c r="G62"/>
  <c r="F62"/>
  <c r="G61"/>
  <c r="F61"/>
  <c r="G60"/>
  <c r="F60"/>
  <c r="G59"/>
  <c r="F59"/>
  <c r="G58"/>
  <c r="F58"/>
  <c r="G57"/>
  <c r="F57"/>
  <c r="G56"/>
  <c r="F56"/>
  <c r="G55"/>
  <c r="F55"/>
  <c r="G54"/>
  <c r="F54"/>
  <c r="G53"/>
  <c r="F53"/>
  <c r="G52"/>
  <c r="F52"/>
  <c r="G51"/>
  <c r="F51"/>
  <c r="G50"/>
  <c r="F50"/>
  <c r="G49"/>
  <c r="F49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D114" l="1"/>
  <c r="G114" s="1"/>
  <c r="G113"/>
</calcChain>
</file>

<file path=xl/sharedStrings.xml><?xml version="1.0" encoding="utf-8"?>
<sst xmlns="http://schemas.openxmlformats.org/spreadsheetml/2006/main" count="221" uniqueCount="162">
  <si>
    <t>Код</t>
  </si>
  <si>
    <t>Показник</t>
  </si>
  <si>
    <t>Загальний фонд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</si>
  <si>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</si>
  <si>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</si>
  <si>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</si>
  <si>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</si>
  <si>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</si>
  <si>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</si>
  <si>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1000</t>
  </si>
  <si>
    <t>Освіта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</si>
  <si>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</si>
  <si>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</si>
  <si>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</si>
  <si>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</si>
  <si>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</si>
  <si>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</si>
  <si>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</si>
  <si>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</si>
  <si>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</si>
  <si>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</si>
  <si>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</si>
  <si>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</si>
  <si>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</si>
  <si>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</si>
  <si>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</si>
  <si>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</si>
  <si>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</si>
  <si>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</si>
  <si>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</si>
  <si>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</si>
  <si>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1184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</si>
  <si>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</si>
  <si>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</si>
  <si>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</si>
  <si>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</si>
  <si>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2000</t>
  </si>
  <si>
    <t>2010</t>
  </si>
  <si>
    <t>Багатопрофільна стаціонарна медична допомога населенню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</si>
  <si>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</si>
  <si>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</si>
  <si>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2152</t>
  </si>
  <si>
    <t>3000</t>
  </si>
  <si>
    <t>Соціальний захист та соціальне забезпечення</t>
  </si>
  <si>
    <t>3032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</si>
  <si>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</si>
  <si>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</si>
  <si>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</si>
  <si>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</si>
  <si>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3050</t>
  </si>
  <si>
    <t>Пільгове медичне обслуговування осіб, які постраждали внаслідок Чорнобильської катастрофи</t>
  </si>
  <si>
    <t>3112</t>
  </si>
  <si>
    <t>Заходи державної політики з питань дітей та їх соціального захисту</t>
  </si>
  <si>
    <t>3121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</si>
  <si>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</si>
  <si>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</si>
  <si>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3210</t>
  </si>
  <si>
    <t>Організація та проведення громадських робіт</t>
  </si>
  <si>
    <t>3242</t>
  </si>
  <si>
    <t>Інші заходи у сфері соціального захисту і соціального забезпечення</t>
  </si>
  <si>
    <t>4000</t>
  </si>
  <si>
    <t>Культура i мистецтво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</si>
  <si>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</si>
  <si>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</si>
  <si>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</si>
  <si>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</si>
  <si>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</si>
  <si>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</si>
  <si>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</si>
  <si>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</si>
  <si>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</si>
  <si>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</si>
  <si>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5000</t>
  </si>
  <si>
    <t>Фiзична культура i спорт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</si>
  <si>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</si>
  <si>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</si>
  <si>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</si>
  <si>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</si>
  <si>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</si>
  <si>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Житлово-комунальне господарство</t>
  </si>
  <si>
    <t>6013</t>
  </si>
  <si>
    <t>Забезпечення діяльності водопровідно-каналізаційного господарства</t>
  </si>
  <si>
    <t>6030</t>
  </si>
  <si>
    <t>Організація благоустрою населених пунктів</t>
  </si>
  <si>
    <t>6040</t>
  </si>
  <si>
    <t>6071</t>
  </si>
  <si>
    <t>7000</t>
  </si>
  <si>
    <t>Економічна діяльність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</si>
  <si>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</si>
  <si>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</si>
  <si>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7680</t>
  </si>
  <si>
    <t>Членські внески до асоціацій органів місцевого самоврядування</t>
  </si>
  <si>
    <t>8000</t>
  </si>
  <si>
    <t>Інша діяльність</t>
  </si>
  <si>
    <t>8110</t>
  </si>
  <si>
    <t>Заходи із запобігання та ліквідації надзвичайних ситуацій та наслідків стихійного лиха</t>
  </si>
  <si>
    <t>8220</t>
  </si>
  <si>
    <t>Заходи та роботи з мобілізаційної підготовки місцевого значення</t>
  </si>
  <si>
    <t>8230</t>
  </si>
  <si>
    <t>Інші заходи громадського порядку та безпеки</t>
  </si>
  <si>
    <t>8710</t>
  </si>
  <si>
    <t>Резервний фонд місцевого бюджету</t>
  </si>
  <si>
    <t>9000</t>
  </si>
  <si>
    <t>Міжбюджетні трансферти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</si>
  <si>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</si>
  <si>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</si>
  <si>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Виконання видаткової частини бюджету Межівської селищної територіальної громади</t>
  </si>
  <si>
    <t>грн</t>
  </si>
  <si>
    <t xml:space="preserve">до рішення виконавчого комітету </t>
  </si>
  <si>
    <t>Межівської селищної ради</t>
  </si>
  <si>
    <t>Всього видатки загального фонду</t>
  </si>
  <si>
    <t>Спеціальний фонд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</si>
  <si>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</si>
  <si>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</si>
  <si>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8340</t>
  </si>
  <si>
    <t>Природоохоронні заходи за рахунок цільових фондів</t>
  </si>
  <si>
    <t>Всього видатки спеціального фонду</t>
  </si>
  <si>
    <t>Всього видатки</t>
  </si>
  <si>
    <t>Начальник фінансового відділу</t>
  </si>
  <si>
    <t>Наталія КЛЮЧИК</t>
  </si>
  <si>
    <t>Додаток 3</t>
  </si>
  <si>
    <t>_____________________________________________</t>
  </si>
  <si>
    <t>1183</t>
  </si>
  <si>
    <t>3241</t>
  </si>
  <si>
    <t>5049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</si>
  <si>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</t>
  </si>
  <si>
    <t>7110</t>
  </si>
  <si>
    <t>Реалізація програм в галузі сільського господарства</t>
  </si>
  <si>
    <t>8725</t>
  </si>
  <si>
    <t>Заходи із запобігання та ліквідації наслідків надзвичайної ситуації у будівлях інших установ, закладів, організацій за рахунок коштів резервного фонду місцевого бюджету</t>
  </si>
  <si>
    <t>7530</t>
  </si>
  <si>
    <t>0180</t>
  </si>
  <si>
    <t>Інша діяльність у сфері державного управління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</si>
  <si>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</si>
  <si>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</si>
  <si>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</si>
  <si>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</si>
  <si>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9770</t>
  </si>
  <si>
    <t>Інші субвенції з місцевого бюджету</t>
  </si>
  <si>
    <t>1279</t>
  </si>
  <si>
    <t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закладів загальної середньої освіти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</si>
  <si>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</si>
  <si>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</si>
  <si>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7670</t>
  </si>
  <si>
    <t>План на             2025 рік з урахуванням змін</t>
  </si>
  <si>
    <t>за 9 місяців 2025 року</t>
  </si>
  <si>
    <t>План на                                          9 місяців          2025 року            з урахуванням змін</t>
  </si>
  <si>
    <t>Касові видатки за                                                9 місяців          2025 року</t>
  </si>
  <si>
    <t>Відхилення касових видатків від плану на                               9 місяців                              2025 року (+/-)</t>
  </si>
  <si>
    <t>% виконання плану на                        9 місяців      2025 року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</si>
  <si>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</si>
  <si>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</si>
  <si>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Охорона здоровʼя</t>
  </si>
  <si>
    <t>Інші програми та заходи у сфері охорони здоровʼя</t>
  </si>
  <si>
    <t>Надання пільг окремим категоріям громадян з оплати послуг звʼязку</t>
  </si>
  <si>
    <t>Здійснення соціальної роботи та надання соціальних послуг центрами соціальних служб та центрами надання соціальних послуг особам/сімʼям, які належать до вразливих груп населення та/або перебувають у складних життєвих обставинах</t>
  </si>
  <si>
    <t>Надання комплексу послуг особам/сімʼям у сфері соціального захисту та соціального забезпечення іншими надавачами соціальних послуг</t>
  </si>
  <si>
    <t>Виконання окремих заходів з реалізації соціального проекту «Активні парки - локації здорової України»</t>
  </si>
  <si>
    <t>Заходи, повʼязані з поліпшенням питної води</t>
  </si>
  <si>
    <t>Інші заходи у сфері звʼязку, телекомунікації та інформатики</t>
  </si>
  <si>
    <t>Внески до статутного капіталу субʼєктів господарювання</t>
  </si>
  <si>
    <t>від 30 жовтня 2025 року № 187</t>
  </si>
</sst>
</file>

<file path=xl/styles.xml><?xml version="1.0" encoding="utf-8"?>
<styleSheet xmlns="http://schemas.openxmlformats.org/spreadsheetml/2006/main">
  <numFmts count="1">
    <numFmt numFmtId="164" formatCode="#,##0.0"/>
  </numFmts>
  <fonts count="32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1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5" fillId="7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6" applyNumberFormat="0" applyFill="0" applyAlignment="0" applyProtection="0"/>
    <xf numFmtId="0" fontId="13" fillId="20" borderId="7" applyNumberFormat="0" applyAlignment="0" applyProtection="0"/>
    <xf numFmtId="0" fontId="14" fillId="0" borderId="0" applyNumberFormat="0" applyFill="0" applyBorder="0" applyAlignment="0" applyProtection="0"/>
    <xf numFmtId="0" fontId="15" fillId="21" borderId="2" applyNumberFormat="0" applyAlignment="0" applyProtection="0"/>
    <xf numFmtId="0" fontId="16" fillId="0" borderId="0"/>
    <xf numFmtId="0" fontId="17" fillId="0" borderId="8" applyNumberFormat="0" applyFill="0" applyAlignment="0" applyProtection="0"/>
    <xf numFmtId="0" fontId="18" fillId="3" borderId="0" applyNumberFormat="0" applyBorder="0" applyAlignment="0" applyProtection="0"/>
    <xf numFmtId="0" fontId="2" fillId="22" borderId="9" applyNumberFormat="0" applyFont="0" applyAlignment="0" applyProtection="0"/>
    <xf numFmtId="0" fontId="1" fillId="22" borderId="9" applyNumberFormat="0" applyFont="0" applyAlignment="0" applyProtection="0"/>
    <xf numFmtId="0" fontId="19" fillId="21" borderId="10" applyNumberFormat="0" applyAlignment="0" applyProtection="0"/>
    <xf numFmtId="0" fontId="20" fillId="23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4" fillId="0" borderId="0"/>
    <xf numFmtId="0" fontId="4" fillId="22" borderId="9" applyNumberFormat="0" applyFont="0" applyAlignment="0" applyProtection="0"/>
    <xf numFmtId="0" fontId="4" fillId="0" borderId="0"/>
  </cellStyleXfs>
  <cellXfs count="47">
    <xf numFmtId="0" fontId="0" fillId="0" borderId="0" xfId="0"/>
    <xf numFmtId="0" fontId="26" fillId="24" borderId="0" xfId="0" applyFont="1" applyFill="1"/>
    <xf numFmtId="0" fontId="24" fillId="24" borderId="0" xfId="1" applyFont="1" applyFill="1"/>
    <xf numFmtId="0" fontId="24" fillId="24" borderId="0" xfId="67" applyFont="1" applyFill="1" applyAlignment="1">
      <alignment horizontal="right"/>
    </xf>
    <xf numFmtId="0" fontId="25" fillId="24" borderId="1" xfId="67" applyFont="1" applyFill="1" applyBorder="1" applyAlignment="1">
      <alignment horizontal="center" vertical="center" wrapText="1"/>
    </xf>
    <xf numFmtId="0" fontId="25" fillId="24" borderId="0" xfId="67" applyFont="1" applyFill="1" applyAlignment="1">
      <alignment horizontal="center"/>
    </xf>
    <xf numFmtId="0" fontId="25" fillId="24" borderId="0" xfId="1" applyFont="1" applyFill="1" applyAlignment="1">
      <alignment horizontal="center"/>
    </xf>
    <xf numFmtId="0" fontId="0" fillId="24" borderId="0" xfId="0" applyFill="1"/>
    <xf numFmtId="0" fontId="24" fillId="24" borderId="0" xfId="1" applyFont="1" applyFill="1" applyAlignment="1">
      <alignment horizontal="center"/>
    </xf>
    <xf numFmtId="0" fontId="24" fillId="24" borderId="0" xfId="1" applyFont="1" applyFill="1" applyAlignment="1">
      <alignment wrapText="1"/>
    </xf>
    <xf numFmtId="0" fontId="25" fillId="24" borderId="0" xfId="67" applyFont="1" applyFill="1"/>
    <xf numFmtId="0" fontId="25" fillId="24" borderId="0" xfId="1" applyFont="1" applyFill="1"/>
    <xf numFmtId="0" fontId="27" fillId="24" borderId="0" xfId="0" applyFont="1" applyFill="1"/>
    <xf numFmtId="0" fontId="28" fillId="24" borderId="0" xfId="67" applyFont="1" applyFill="1"/>
    <xf numFmtId="0" fontId="28" fillId="24" borderId="0" xfId="1" applyFont="1" applyFill="1"/>
    <xf numFmtId="4" fontId="25" fillId="24" borderId="1" xfId="67" applyNumberFormat="1" applyFont="1" applyFill="1" applyBorder="1" applyAlignment="1">
      <alignment vertical="top"/>
    </xf>
    <xf numFmtId="0" fontId="25" fillId="24" borderId="0" xfId="67" applyFont="1" applyFill="1" applyBorder="1" applyAlignment="1">
      <alignment horizontal="center"/>
    </xf>
    <xf numFmtId="0" fontId="27" fillId="24" borderId="0" xfId="0" applyFont="1" applyFill="1" applyAlignment="1">
      <alignment horizontal="left"/>
    </xf>
    <xf numFmtId="0" fontId="25" fillId="24" borderId="1" xfId="1" applyFont="1" applyFill="1" applyBorder="1" applyAlignment="1">
      <alignment vertical="center" wrapText="1"/>
    </xf>
    <xf numFmtId="4" fontId="25" fillId="24" borderId="0" xfId="1" applyNumberFormat="1" applyFont="1" applyFill="1" applyAlignment="1">
      <alignment vertical="center"/>
    </xf>
    <xf numFmtId="4" fontId="24" fillId="24" borderId="0" xfId="1" applyNumberFormat="1" applyFont="1" applyFill="1" applyAlignment="1">
      <alignment vertical="center"/>
    </xf>
    <xf numFmtId="4" fontId="25" fillId="24" borderId="1" xfId="1" applyNumberFormat="1" applyFont="1" applyFill="1" applyBorder="1" applyAlignment="1">
      <alignment vertical="top"/>
    </xf>
    <xf numFmtId="4" fontId="29" fillId="24" borderId="1" xfId="1" applyNumberFormat="1" applyFont="1" applyFill="1" applyBorder="1" applyAlignment="1">
      <alignment vertical="top"/>
    </xf>
    <xf numFmtId="164" fontId="29" fillId="24" borderId="1" xfId="1" applyNumberFormat="1" applyFont="1" applyFill="1" applyBorder="1" applyAlignment="1">
      <alignment vertical="top"/>
    </xf>
    <xf numFmtId="4" fontId="28" fillId="24" borderId="1" xfId="1" applyNumberFormat="1" applyFont="1" applyFill="1" applyBorder="1" applyAlignment="1">
      <alignment vertical="top"/>
    </xf>
    <xf numFmtId="4" fontId="29" fillId="24" borderId="1" xfId="67" applyNumberFormat="1" applyFont="1" applyFill="1" applyBorder="1" applyAlignment="1">
      <alignment vertical="top"/>
    </xf>
    <xf numFmtId="164" fontId="29" fillId="24" borderId="1" xfId="67" applyNumberFormat="1" applyFont="1" applyFill="1" applyBorder="1" applyAlignment="1">
      <alignment vertical="top"/>
    </xf>
    <xf numFmtId="0" fontId="29" fillId="24" borderId="1" xfId="1" applyFont="1" applyFill="1" applyBorder="1" applyAlignment="1">
      <alignment horizontal="center" vertical="top"/>
    </xf>
    <xf numFmtId="0" fontId="28" fillId="24" borderId="1" xfId="1" applyFont="1" applyFill="1" applyBorder="1" applyAlignment="1">
      <alignment horizontal="center" vertical="top"/>
    </xf>
    <xf numFmtId="0" fontId="25" fillId="24" borderId="1" xfId="1" applyFont="1" applyFill="1" applyBorder="1" applyAlignment="1">
      <alignment horizontal="justify" vertical="top" wrapText="1"/>
    </xf>
    <xf numFmtId="0" fontId="24" fillId="24" borderId="1" xfId="1" applyFont="1" applyFill="1" applyBorder="1" applyAlignment="1">
      <alignment horizontal="justify" vertical="top" wrapText="1"/>
    </xf>
    <xf numFmtId="4" fontId="30" fillId="24" borderId="1" xfId="1" applyNumberFormat="1" applyFont="1" applyFill="1" applyBorder="1" applyAlignment="1">
      <alignment vertical="top"/>
    </xf>
    <xf numFmtId="4" fontId="30" fillId="24" borderId="1" xfId="67" applyNumberFormat="1" applyFont="1" applyFill="1" applyBorder="1" applyAlignment="1">
      <alignment vertical="top"/>
    </xf>
    <xf numFmtId="4" fontId="31" fillId="24" borderId="1" xfId="1" applyNumberFormat="1" applyFont="1" applyFill="1" applyBorder="1" applyAlignment="1">
      <alignment vertical="top"/>
    </xf>
    <xf numFmtId="0" fontId="29" fillId="24" borderId="1" xfId="67" applyFont="1" applyFill="1" applyBorder="1" applyAlignment="1">
      <alignment horizontal="center" vertical="center" wrapText="1"/>
    </xf>
    <xf numFmtId="0" fontId="30" fillId="24" borderId="1" xfId="67" applyFont="1" applyFill="1" applyBorder="1" applyAlignment="1">
      <alignment horizontal="center" vertical="center" wrapText="1"/>
    </xf>
    <xf numFmtId="0" fontId="29" fillId="0" borderId="1" xfId="67" applyFont="1" applyFill="1" applyBorder="1" applyAlignment="1">
      <alignment horizontal="center" vertical="center" wrapText="1"/>
    </xf>
    <xf numFmtId="0" fontId="29" fillId="24" borderId="0" xfId="67" applyFont="1" applyFill="1" applyAlignment="1">
      <alignment horizontal="center"/>
    </xf>
    <xf numFmtId="0" fontId="28" fillId="24" borderId="0" xfId="67" applyFont="1" applyFill="1" applyAlignment="1">
      <alignment horizontal="right"/>
    </xf>
    <xf numFmtId="0" fontId="29" fillId="24" borderId="1" xfId="67" applyFont="1" applyFill="1" applyBorder="1" applyAlignment="1">
      <alignment horizontal="center"/>
    </xf>
    <xf numFmtId="0" fontId="29" fillId="24" borderId="11" xfId="67" applyFont="1" applyFill="1" applyBorder="1" applyAlignment="1">
      <alignment horizontal="left"/>
    </xf>
    <xf numFmtId="0" fontId="29" fillId="24" borderId="12" xfId="67" applyFont="1" applyFill="1" applyBorder="1" applyAlignment="1">
      <alignment horizontal="left"/>
    </xf>
    <xf numFmtId="0" fontId="25" fillId="24" borderId="13" xfId="67" applyFont="1" applyFill="1" applyBorder="1" applyAlignment="1">
      <alignment horizontal="center"/>
    </xf>
    <xf numFmtId="0" fontId="29" fillId="24" borderId="11" xfId="67" applyFont="1" applyFill="1" applyBorder="1" applyAlignment="1">
      <alignment horizontal="left" vertical="top"/>
    </xf>
    <xf numFmtId="0" fontId="29" fillId="24" borderId="12" xfId="67" applyFont="1" applyFill="1" applyBorder="1" applyAlignment="1">
      <alignment horizontal="left" vertical="top"/>
    </xf>
    <xf numFmtId="0" fontId="29" fillId="24" borderId="11" xfId="67" applyFont="1" applyFill="1" applyBorder="1" applyAlignment="1">
      <alignment horizontal="left" vertical="center"/>
    </xf>
    <xf numFmtId="0" fontId="29" fillId="24" borderId="12" xfId="67" applyFont="1" applyFill="1" applyBorder="1" applyAlignment="1">
      <alignment horizontal="left" vertical="center"/>
    </xf>
  </cellXfs>
  <cellStyles count="71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2 2" xfId="70"/>
    <cellStyle name="Звичайний 2 3" xfId="68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2 2" xfId="67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Примітка 2" xfId="69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39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8"/>
  <sheetViews>
    <sheetView tabSelected="1" view="pageBreakPreview" zoomScaleNormal="100" zoomScaleSheetLayoutView="100" workbookViewId="0">
      <selection activeCell="A6" sqref="A6:G7"/>
    </sheetView>
  </sheetViews>
  <sheetFormatPr defaultRowHeight="15.6"/>
  <cols>
    <col min="1" max="1" width="12.6640625" style="8" customWidth="1"/>
    <col min="2" max="2" width="50.6640625" style="9" customWidth="1"/>
    <col min="3" max="3" width="17.44140625" style="2" customWidth="1"/>
    <col min="4" max="5" width="16.109375" style="2" customWidth="1"/>
    <col min="6" max="6" width="17.44140625" style="2" customWidth="1"/>
    <col min="7" max="7" width="14.88671875" style="2" customWidth="1"/>
    <col min="8" max="8" width="15.5546875" style="2" customWidth="1"/>
    <col min="9" max="9" width="14.33203125" style="2" bestFit="1" customWidth="1"/>
    <col min="10" max="247" width="9.109375" style="2"/>
    <col min="248" max="248" width="12.6640625" style="2" customWidth="1"/>
    <col min="249" max="249" width="50.6640625" style="2" customWidth="1"/>
    <col min="250" max="263" width="15.6640625" style="2" customWidth="1"/>
    <col min="264" max="503" width="9.109375" style="2"/>
    <col min="504" max="504" width="12.6640625" style="2" customWidth="1"/>
    <col min="505" max="505" width="50.6640625" style="2" customWidth="1"/>
    <col min="506" max="519" width="15.6640625" style="2" customWidth="1"/>
    <col min="520" max="759" width="9.109375" style="2"/>
    <col min="760" max="760" width="12.6640625" style="2" customWidth="1"/>
    <col min="761" max="761" width="50.6640625" style="2" customWidth="1"/>
    <col min="762" max="775" width="15.6640625" style="2" customWidth="1"/>
    <col min="776" max="1015" width="9.109375" style="2"/>
    <col min="1016" max="1016" width="12.6640625" style="2" customWidth="1"/>
    <col min="1017" max="1017" width="50.6640625" style="2" customWidth="1"/>
    <col min="1018" max="1031" width="15.6640625" style="2" customWidth="1"/>
    <col min="1032" max="1271" width="9.109375" style="2"/>
    <col min="1272" max="1272" width="12.6640625" style="2" customWidth="1"/>
    <col min="1273" max="1273" width="50.6640625" style="2" customWidth="1"/>
    <col min="1274" max="1287" width="15.6640625" style="2" customWidth="1"/>
    <col min="1288" max="1527" width="9.109375" style="2"/>
    <col min="1528" max="1528" width="12.6640625" style="2" customWidth="1"/>
    <col min="1529" max="1529" width="50.6640625" style="2" customWidth="1"/>
    <col min="1530" max="1543" width="15.6640625" style="2" customWidth="1"/>
    <col min="1544" max="1783" width="9.109375" style="2"/>
    <col min="1784" max="1784" width="12.6640625" style="2" customWidth="1"/>
    <col min="1785" max="1785" width="50.6640625" style="2" customWidth="1"/>
    <col min="1786" max="1799" width="15.6640625" style="2" customWidth="1"/>
    <col min="1800" max="2039" width="9.109375" style="2"/>
    <col min="2040" max="2040" width="12.6640625" style="2" customWidth="1"/>
    <col min="2041" max="2041" width="50.6640625" style="2" customWidth="1"/>
    <col min="2042" max="2055" width="15.6640625" style="2" customWidth="1"/>
    <col min="2056" max="2295" width="9.109375" style="2"/>
    <col min="2296" max="2296" width="12.6640625" style="2" customWidth="1"/>
    <col min="2297" max="2297" width="50.6640625" style="2" customWidth="1"/>
    <col min="2298" max="2311" width="15.6640625" style="2" customWidth="1"/>
    <col min="2312" max="2551" width="9.109375" style="2"/>
    <col min="2552" max="2552" width="12.6640625" style="2" customWidth="1"/>
    <col min="2553" max="2553" width="50.6640625" style="2" customWidth="1"/>
    <col min="2554" max="2567" width="15.6640625" style="2" customWidth="1"/>
    <col min="2568" max="2807" width="9.109375" style="2"/>
    <col min="2808" max="2808" width="12.6640625" style="2" customWidth="1"/>
    <col min="2809" max="2809" width="50.6640625" style="2" customWidth="1"/>
    <col min="2810" max="2823" width="15.6640625" style="2" customWidth="1"/>
    <col min="2824" max="3063" width="9.109375" style="2"/>
    <col min="3064" max="3064" width="12.6640625" style="2" customWidth="1"/>
    <col min="3065" max="3065" width="50.6640625" style="2" customWidth="1"/>
    <col min="3066" max="3079" width="15.6640625" style="2" customWidth="1"/>
    <col min="3080" max="3319" width="9.109375" style="2"/>
    <col min="3320" max="3320" width="12.6640625" style="2" customWidth="1"/>
    <col min="3321" max="3321" width="50.6640625" style="2" customWidth="1"/>
    <col min="3322" max="3335" width="15.6640625" style="2" customWidth="1"/>
    <col min="3336" max="3575" width="9.109375" style="2"/>
    <col min="3576" max="3576" width="12.6640625" style="2" customWidth="1"/>
    <col min="3577" max="3577" width="50.6640625" style="2" customWidth="1"/>
    <col min="3578" max="3591" width="15.6640625" style="2" customWidth="1"/>
    <col min="3592" max="3831" width="9.109375" style="2"/>
    <col min="3832" max="3832" width="12.6640625" style="2" customWidth="1"/>
    <col min="3833" max="3833" width="50.6640625" style="2" customWidth="1"/>
    <col min="3834" max="3847" width="15.6640625" style="2" customWidth="1"/>
    <col min="3848" max="4087" width="9.109375" style="2"/>
    <col min="4088" max="4088" width="12.6640625" style="2" customWidth="1"/>
    <col min="4089" max="4089" width="50.6640625" style="2" customWidth="1"/>
    <col min="4090" max="4103" width="15.6640625" style="2" customWidth="1"/>
    <col min="4104" max="4343" width="9.109375" style="2"/>
    <col min="4344" max="4344" width="12.6640625" style="2" customWidth="1"/>
    <col min="4345" max="4345" width="50.6640625" style="2" customWidth="1"/>
    <col min="4346" max="4359" width="15.6640625" style="2" customWidth="1"/>
    <col min="4360" max="4599" width="9.109375" style="2"/>
    <col min="4600" max="4600" width="12.6640625" style="2" customWidth="1"/>
    <col min="4601" max="4601" width="50.6640625" style="2" customWidth="1"/>
    <col min="4602" max="4615" width="15.6640625" style="2" customWidth="1"/>
    <col min="4616" max="4855" width="9.109375" style="2"/>
    <col min="4856" max="4856" width="12.6640625" style="2" customWidth="1"/>
    <col min="4857" max="4857" width="50.6640625" style="2" customWidth="1"/>
    <col min="4858" max="4871" width="15.6640625" style="2" customWidth="1"/>
    <col min="4872" max="5111" width="9.109375" style="2"/>
    <col min="5112" max="5112" width="12.6640625" style="2" customWidth="1"/>
    <col min="5113" max="5113" width="50.6640625" style="2" customWidth="1"/>
    <col min="5114" max="5127" width="15.6640625" style="2" customWidth="1"/>
    <col min="5128" max="5367" width="9.109375" style="2"/>
    <col min="5368" max="5368" width="12.6640625" style="2" customWidth="1"/>
    <col min="5369" max="5369" width="50.6640625" style="2" customWidth="1"/>
    <col min="5370" max="5383" width="15.6640625" style="2" customWidth="1"/>
    <col min="5384" max="5623" width="9.109375" style="2"/>
    <col min="5624" max="5624" width="12.6640625" style="2" customWidth="1"/>
    <col min="5625" max="5625" width="50.6640625" style="2" customWidth="1"/>
    <col min="5626" max="5639" width="15.6640625" style="2" customWidth="1"/>
    <col min="5640" max="5879" width="9.109375" style="2"/>
    <col min="5880" max="5880" width="12.6640625" style="2" customWidth="1"/>
    <col min="5881" max="5881" width="50.6640625" style="2" customWidth="1"/>
    <col min="5882" max="5895" width="15.6640625" style="2" customWidth="1"/>
    <col min="5896" max="6135" width="9.109375" style="2"/>
    <col min="6136" max="6136" width="12.6640625" style="2" customWidth="1"/>
    <col min="6137" max="6137" width="50.6640625" style="2" customWidth="1"/>
    <col min="6138" max="6151" width="15.6640625" style="2" customWidth="1"/>
    <col min="6152" max="6391" width="9.109375" style="2"/>
    <col min="6392" max="6392" width="12.6640625" style="2" customWidth="1"/>
    <col min="6393" max="6393" width="50.6640625" style="2" customWidth="1"/>
    <col min="6394" max="6407" width="15.6640625" style="2" customWidth="1"/>
    <col min="6408" max="6647" width="9.109375" style="2"/>
    <col min="6648" max="6648" width="12.6640625" style="2" customWidth="1"/>
    <col min="6649" max="6649" width="50.6640625" style="2" customWidth="1"/>
    <col min="6650" max="6663" width="15.6640625" style="2" customWidth="1"/>
    <col min="6664" max="6903" width="9.109375" style="2"/>
    <col min="6904" max="6904" width="12.6640625" style="2" customWidth="1"/>
    <col min="6905" max="6905" width="50.6640625" style="2" customWidth="1"/>
    <col min="6906" max="6919" width="15.6640625" style="2" customWidth="1"/>
    <col min="6920" max="7159" width="9.109375" style="2"/>
    <col min="7160" max="7160" width="12.6640625" style="2" customWidth="1"/>
    <col min="7161" max="7161" width="50.6640625" style="2" customWidth="1"/>
    <col min="7162" max="7175" width="15.6640625" style="2" customWidth="1"/>
    <col min="7176" max="7415" width="9.109375" style="2"/>
    <col min="7416" max="7416" width="12.6640625" style="2" customWidth="1"/>
    <col min="7417" max="7417" width="50.6640625" style="2" customWidth="1"/>
    <col min="7418" max="7431" width="15.6640625" style="2" customWidth="1"/>
    <col min="7432" max="7671" width="9.109375" style="2"/>
    <col min="7672" max="7672" width="12.6640625" style="2" customWidth="1"/>
    <col min="7673" max="7673" width="50.6640625" style="2" customWidth="1"/>
    <col min="7674" max="7687" width="15.6640625" style="2" customWidth="1"/>
    <col min="7688" max="7927" width="9.109375" style="2"/>
    <col min="7928" max="7928" width="12.6640625" style="2" customWidth="1"/>
    <col min="7929" max="7929" width="50.6640625" style="2" customWidth="1"/>
    <col min="7930" max="7943" width="15.6640625" style="2" customWidth="1"/>
    <col min="7944" max="8183" width="9.109375" style="2"/>
    <col min="8184" max="8184" width="12.6640625" style="2" customWidth="1"/>
    <col min="8185" max="8185" width="50.6640625" style="2" customWidth="1"/>
    <col min="8186" max="8199" width="15.6640625" style="2" customWidth="1"/>
    <col min="8200" max="8439" width="9.109375" style="2"/>
    <col min="8440" max="8440" width="12.6640625" style="2" customWidth="1"/>
    <col min="8441" max="8441" width="50.6640625" style="2" customWidth="1"/>
    <col min="8442" max="8455" width="15.6640625" style="2" customWidth="1"/>
    <col min="8456" max="8695" width="9.109375" style="2"/>
    <col min="8696" max="8696" width="12.6640625" style="2" customWidth="1"/>
    <col min="8697" max="8697" width="50.6640625" style="2" customWidth="1"/>
    <col min="8698" max="8711" width="15.6640625" style="2" customWidth="1"/>
    <col min="8712" max="8951" width="9.109375" style="2"/>
    <col min="8952" max="8952" width="12.6640625" style="2" customWidth="1"/>
    <col min="8953" max="8953" width="50.6640625" style="2" customWidth="1"/>
    <col min="8954" max="8967" width="15.6640625" style="2" customWidth="1"/>
    <col min="8968" max="9207" width="9.109375" style="2"/>
    <col min="9208" max="9208" width="12.6640625" style="2" customWidth="1"/>
    <col min="9209" max="9209" width="50.6640625" style="2" customWidth="1"/>
    <col min="9210" max="9223" width="15.6640625" style="2" customWidth="1"/>
    <col min="9224" max="9463" width="9.109375" style="2"/>
    <col min="9464" max="9464" width="12.6640625" style="2" customWidth="1"/>
    <col min="9465" max="9465" width="50.6640625" style="2" customWidth="1"/>
    <col min="9466" max="9479" width="15.6640625" style="2" customWidth="1"/>
    <col min="9480" max="9719" width="9.109375" style="2"/>
    <col min="9720" max="9720" width="12.6640625" style="2" customWidth="1"/>
    <col min="9721" max="9721" width="50.6640625" style="2" customWidth="1"/>
    <col min="9722" max="9735" width="15.6640625" style="2" customWidth="1"/>
    <col min="9736" max="9975" width="9.109375" style="2"/>
    <col min="9976" max="9976" width="12.6640625" style="2" customWidth="1"/>
    <col min="9977" max="9977" width="50.6640625" style="2" customWidth="1"/>
    <col min="9978" max="9991" width="15.6640625" style="2" customWidth="1"/>
    <col min="9992" max="10231" width="9.109375" style="2"/>
    <col min="10232" max="10232" width="12.6640625" style="2" customWidth="1"/>
    <col min="10233" max="10233" width="50.6640625" style="2" customWidth="1"/>
    <col min="10234" max="10247" width="15.6640625" style="2" customWidth="1"/>
    <col min="10248" max="10487" width="9.109375" style="2"/>
    <col min="10488" max="10488" width="12.6640625" style="2" customWidth="1"/>
    <col min="10489" max="10489" width="50.6640625" style="2" customWidth="1"/>
    <col min="10490" max="10503" width="15.6640625" style="2" customWidth="1"/>
    <col min="10504" max="10743" width="9.109375" style="2"/>
    <col min="10744" max="10744" width="12.6640625" style="2" customWidth="1"/>
    <col min="10745" max="10745" width="50.6640625" style="2" customWidth="1"/>
    <col min="10746" max="10759" width="15.6640625" style="2" customWidth="1"/>
    <col min="10760" max="10999" width="9.109375" style="2"/>
    <col min="11000" max="11000" width="12.6640625" style="2" customWidth="1"/>
    <col min="11001" max="11001" width="50.6640625" style="2" customWidth="1"/>
    <col min="11002" max="11015" width="15.6640625" style="2" customWidth="1"/>
    <col min="11016" max="11255" width="9.109375" style="2"/>
    <col min="11256" max="11256" width="12.6640625" style="2" customWidth="1"/>
    <col min="11257" max="11257" width="50.6640625" style="2" customWidth="1"/>
    <col min="11258" max="11271" width="15.6640625" style="2" customWidth="1"/>
    <col min="11272" max="11511" width="9.109375" style="2"/>
    <col min="11512" max="11512" width="12.6640625" style="2" customWidth="1"/>
    <col min="11513" max="11513" width="50.6640625" style="2" customWidth="1"/>
    <col min="11514" max="11527" width="15.6640625" style="2" customWidth="1"/>
    <col min="11528" max="11767" width="9.109375" style="2"/>
    <col min="11768" max="11768" width="12.6640625" style="2" customWidth="1"/>
    <col min="11769" max="11769" width="50.6640625" style="2" customWidth="1"/>
    <col min="11770" max="11783" width="15.6640625" style="2" customWidth="1"/>
    <col min="11784" max="12023" width="9.109375" style="2"/>
    <col min="12024" max="12024" width="12.6640625" style="2" customWidth="1"/>
    <col min="12025" max="12025" width="50.6640625" style="2" customWidth="1"/>
    <col min="12026" max="12039" width="15.6640625" style="2" customWidth="1"/>
    <col min="12040" max="12279" width="9.109375" style="2"/>
    <col min="12280" max="12280" width="12.6640625" style="2" customWidth="1"/>
    <col min="12281" max="12281" width="50.6640625" style="2" customWidth="1"/>
    <col min="12282" max="12295" width="15.6640625" style="2" customWidth="1"/>
    <col min="12296" max="12535" width="9.109375" style="2"/>
    <col min="12536" max="12536" width="12.6640625" style="2" customWidth="1"/>
    <col min="12537" max="12537" width="50.6640625" style="2" customWidth="1"/>
    <col min="12538" max="12551" width="15.6640625" style="2" customWidth="1"/>
    <col min="12552" max="12791" width="9.109375" style="2"/>
    <col min="12792" max="12792" width="12.6640625" style="2" customWidth="1"/>
    <col min="12793" max="12793" width="50.6640625" style="2" customWidth="1"/>
    <col min="12794" max="12807" width="15.6640625" style="2" customWidth="1"/>
    <col min="12808" max="13047" width="9.109375" style="2"/>
    <col min="13048" max="13048" width="12.6640625" style="2" customWidth="1"/>
    <col min="13049" max="13049" width="50.6640625" style="2" customWidth="1"/>
    <col min="13050" max="13063" width="15.6640625" style="2" customWidth="1"/>
    <col min="13064" max="13303" width="9.109375" style="2"/>
    <col min="13304" max="13304" width="12.6640625" style="2" customWidth="1"/>
    <col min="13305" max="13305" width="50.6640625" style="2" customWidth="1"/>
    <col min="13306" max="13319" width="15.6640625" style="2" customWidth="1"/>
    <col min="13320" max="13559" width="9.109375" style="2"/>
    <col min="13560" max="13560" width="12.6640625" style="2" customWidth="1"/>
    <col min="13561" max="13561" width="50.6640625" style="2" customWidth="1"/>
    <col min="13562" max="13575" width="15.6640625" style="2" customWidth="1"/>
    <col min="13576" max="13815" width="9.109375" style="2"/>
    <col min="13816" max="13816" width="12.6640625" style="2" customWidth="1"/>
    <col min="13817" max="13817" width="50.6640625" style="2" customWidth="1"/>
    <col min="13818" max="13831" width="15.6640625" style="2" customWidth="1"/>
    <col min="13832" max="14071" width="9.109375" style="2"/>
    <col min="14072" max="14072" width="12.6640625" style="2" customWidth="1"/>
    <col min="14073" max="14073" width="50.6640625" style="2" customWidth="1"/>
    <col min="14074" max="14087" width="15.6640625" style="2" customWidth="1"/>
    <col min="14088" max="14327" width="9.109375" style="2"/>
    <col min="14328" max="14328" width="12.6640625" style="2" customWidth="1"/>
    <col min="14329" max="14329" width="50.6640625" style="2" customWidth="1"/>
    <col min="14330" max="14343" width="15.6640625" style="2" customWidth="1"/>
    <col min="14344" max="14583" width="9.109375" style="2"/>
    <col min="14584" max="14584" width="12.6640625" style="2" customWidth="1"/>
    <col min="14585" max="14585" width="50.6640625" style="2" customWidth="1"/>
    <col min="14586" max="14599" width="15.6640625" style="2" customWidth="1"/>
    <col min="14600" max="14839" width="9.109375" style="2"/>
    <col min="14840" max="14840" width="12.6640625" style="2" customWidth="1"/>
    <col min="14841" max="14841" width="50.6640625" style="2" customWidth="1"/>
    <col min="14842" max="14855" width="15.6640625" style="2" customWidth="1"/>
    <col min="14856" max="15095" width="9.109375" style="2"/>
    <col min="15096" max="15096" width="12.6640625" style="2" customWidth="1"/>
    <col min="15097" max="15097" width="50.6640625" style="2" customWidth="1"/>
    <col min="15098" max="15111" width="15.6640625" style="2" customWidth="1"/>
    <col min="15112" max="15351" width="9.109375" style="2"/>
    <col min="15352" max="15352" width="12.6640625" style="2" customWidth="1"/>
    <col min="15353" max="15353" width="50.6640625" style="2" customWidth="1"/>
    <col min="15354" max="15367" width="15.6640625" style="2" customWidth="1"/>
    <col min="15368" max="15607" width="9.109375" style="2"/>
    <col min="15608" max="15608" width="12.6640625" style="2" customWidth="1"/>
    <col min="15609" max="15609" width="50.6640625" style="2" customWidth="1"/>
    <col min="15610" max="15623" width="15.6640625" style="2" customWidth="1"/>
    <col min="15624" max="15863" width="9.109375" style="2"/>
    <col min="15864" max="15864" width="12.6640625" style="2" customWidth="1"/>
    <col min="15865" max="15865" width="50.6640625" style="2" customWidth="1"/>
    <col min="15866" max="15879" width="15.6640625" style="2" customWidth="1"/>
    <col min="15880" max="16119" width="9.109375" style="2"/>
    <col min="16120" max="16120" width="12.6640625" style="2" customWidth="1"/>
    <col min="16121" max="16121" width="50.6640625" style="2" customWidth="1"/>
    <col min="16122" max="16135" width="15.6640625" style="2" customWidth="1"/>
    <col min="16136" max="16384" width="9.109375" style="2"/>
  </cols>
  <sheetData>
    <row r="1" spans="1:8" ht="18">
      <c r="A1" s="12"/>
      <c r="B1" s="12"/>
      <c r="C1" s="12"/>
      <c r="D1" s="12"/>
      <c r="E1" s="13" t="s">
        <v>120</v>
      </c>
      <c r="F1" s="14"/>
      <c r="G1" s="12"/>
    </row>
    <row r="2" spans="1:8" ht="18">
      <c r="A2" s="12"/>
      <c r="B2" s="12"/>
      <c r="C2" s="12"/>
      <c r="D2" s="12"/>
      <c r="E2" s="13" t="s">
        <v>108</v>
      </c>
      <c r="F2" s="14"/>
      <c r="G2" s="12"/>
    </row>
    <row r="3" spans="1:8" ht="18">
      <c r="A3" s="12"/>
      <c r="B3" s="12"/>
      <c r="C3" s="12"/>
      <c r="D3" s="12"/>
      <c r="E3" s="13" t="s">
        <v>109</v>
      </c>
      <c r="F3" s="14"/>
      <c r="G3" s="12"/>
    </row>
    <row r="4" spans="1:8" ht="18">
      <c r="A4" s="12"/>
      <c r="B4" s="12"/>
      <c r="C4" s="12"/>
      <c r="D4" s="12"/>
      <c r="E4" s="13" t="s">
        <v>161</v>
      </c>
      <c r="F4" s="14"/>
      <c r="G4" s="12"/>
    </row>
    <row r="5" spans="1:8" ht="18">
      <c r="A5" s="12"/>
      <c r="B5" s="12"/>
      <c r="C5" s="12"/>
      <c r="D5" s="12"/>
      <c r="E5" s="13"/>
      <c r="F5" s="14"/>
      <c r="G5" s="12"/>
    </row>
    <row r="6" spans="1:8" ht="17.399999999999999">
      <c r="A6" s="37" t="s">
        <v>106</v>
      </c>
      <c r="B6" s="37"/>
      <c r="C6" s="37"/>
      <c r="D6" s="37"/>
      <c r="E6" s="37"/>
      <c r="F6" s="37"/>
      <c r="G6" s="37"/>
    </row>
    <row r="7" spans="1:8" ht="17.399999999999999">
      <c r="A7" s="37" t="s">
        <v>145</v>
      </c>
      <c r="B7" s="37"/>
      <c r="C7" s="37"/>
      <c r="D7" s="37"/>
      <c r="E7" s="37"/>
      <c r="F7" s="37"/>
      <c r="G7" s="37"/>
    </row>
    <row r="8" spans="1:8">
      <c r="A8" s="1"/>
      <c r="B8" s="1"/>
      <c r="C8" s="1"/>
      <c r="D8" s="1"/>
      <c r="E8" s="1"/>
      <c r="F8" s="3" t="s">
        <v>107</v>
      </c>
      <c r="G8" s="1"/>
    </row>
    <row r="9" spans="1:8" s="6" customFormat="1" ht="100.5" customHeight="1">
      <c r="A9" s="36" t="s">
        <v>0</v>
      </c>
      <c r="B9" s="34" t="s">
        <v>1</v>
      </c>
      <c r="C9" s="35" t="s">
        <v>144</v>
      </c>
      <c r="D9" s="35" t="s">
        <v>146</v>
      </c>
      <c r="E9" s="35" t="s">
        <v>147</v>
      </c>
      <c r="F9" s="35" t="s">
        <v>148</v>
      </c>
      <c r="G9" s="35" t="s">
        <v>149</v>
      </c>
      <c r="H9" s="5"/>
    </row>
    <row r="10" spans="1:8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1"/>
    </row>
    <row r="11" spans="1:8" ht="17.399999999999999">
      <c r="A11" s="39" t="s">
        <v>2</v>
      </c>
      <c r="B11" s="39"/>
      <c r="C11" s="39"/>
      <c r="D11" s="39"/>
      <c r="E11" s="39"/>
      <c r="F11" s="39"/>
      <c r="G11" s="39"/>
      <c r="H11" s="7"/>
    </row>
    <row r="12" spans="1:8" s="11" customFormat="1" ht="17.399999999999999">
      <c r="A12" s="27" t="s">
        <v>3</v>
      </c>
      <c r="B12" s="29" t="s">
        <v>4</v>
      </c>
      <c r="C12" s="22">
        <v>45354705</v>
      </c>
      <c r="D12" s="31">
        <v>35550270</v>
      </c>
      <c r="E12" s="31">
        <v>32220378.120000001</v>
      </c>
      <c r="F12" s="31">
        <f t="shared" ref="F12:F43" si="0">D12-E12</f>
        <v>3329891.879999999</v>
      </c>
      <c r="G12" s="23">
        <f t="shared" ref="G12:G43" si="1">IF(D12=0,0,(E12/D12)*100)</f>
        <v>90.633286667021096</v>
      </c>
      <c r="H12" s="19"/>
    </row>
    <row r="13" spans="1:8" ht="78">
      <c r="A13" s="28" t="s">
        <v>5</v>
      </c>
      <c r="B13" s="30" t="s">
        <v>6</v>
      </c>
      <c r="C13" s="24">
        <v>29596817</v>
      </c>
      <c r="D13" s="33">
        <v>23088186</v>
      </c>
      <c r="E13" s="33">
        <v>21579349.589999996</v>
      </c>
      <c r="F13" s="22">
        <f t="shared" si="0"/>
        <v>1508836.4100000039</v>
      </c>
      <c r="G13" s="23">
        <f t="shared" si="1"/>
        <v>93.464898411681176</v>
      </c>
      <c r="H13" s="20"/>
    </row>
    <row r="14" spans="1:8" ht="46.8">
      <c r="A14" s="28" t="s">
        <v>7</v>
      </c>
      <c r="B14" s="30" t="s">
        <v>8</v>
      </c>
      <c r="C14" s="24">
        <v>15627888</v>
      </c>
      <c r="D14" s="33">
        <v>12332084</v>
      </c>
      <c r="E14" s="33">
        <v>10641028.530000001</v>
      </c>
      <c r="F14" s="22">
        <f t="shared" si="0"/>
        <v>1691055.4699999988</v>
      </c>
      <c r="G14" s="23">
        <f t="shared" si="1"/>
        <v>86.287350378086956</v>
      </c>
      <c r="H14" s="20"/>
    </row>
    <row r="15" spans="1:8" ht="18">
      <c r="A15" s="28" t="s">
        <v>131</v>
      </c>
      <c r="B15" s="30" t="s">
        <v>132</v>
      </c>
      <c r="C15" s="24">
        <v>130000</v>
      </c>
      <c r="D15" s="24">
        <v>130000</v>
      </c>
      <c r="E15" s="24">
        <v>0</v>
      </c>
      <c r="F15" s="22">
        <f t="shared" si="0"/>
        <v>130000</v>
      </c>
      <c r="G15" s="23">
        <f t="shared" si="1"/>
        <v>0</v>
      </c>
      <c r="H15" s="20"/>
    </row>
    <row r="16" spans="1:8" s="11" customFormat="1" ht="17.399999999999999">
      <c r="A16" s="27" t="s">
        <v>9</v>
      </c>
      <c r="B16" s="29" t="s">
        <v>10</v>
      </c>
      <c r="C16" s="31">
        <v>103305762</v>
      </c>
      <c r="D16" s="31">
        <v>81497630</v>
      </c>
      <c r="E16" s="31">
        <v>66239742.289999992</v>
      </c>
      <c r="F16" s="31">
        <f t="shared" si="0"/>
        <v>15257887.710000008</v>
      </c>
      <c r="G16" s="23">
        <f t="shared" si="1"/>
        <v>81.278120958854871</v>
      </c>
      <c r="H16" s="19"/>
    </row>
    <row r="17" spans="1:8" ht="18">
      <c r="A17" s="28" t="s">
        <v>11</v>
      </c>
      <c r="B17" s="30" t="s">
        <v>12</v>
      </c>
      <c r="C17" s="24">
        <v>17578551</v>
      </c>
      <c r="D17" s="33">
        <v>14955795</v>
      </c>
      <c r="E17" s="33">
        <v>12030231.98</v>
      </c>
      <c r="F17" s="22">
        <f t="shared" si="0"/>
        <v>2925563.0199999996</v>
      </c>
      <c r="G17" s="23">
        <f t="shared" si="1"/>
        <v>80.438599084836355</v>
      </c>
      <c r="H17" s="20"/>
    </row>
    <row r="18" spans="1:8" ht="46.8">
      <c r="A18" s="28" t="s">
        <v>13</v>
      </c>
      <c r="B18" s="30" t="s">
        <v>14</v>
      </c>
      <c r="C18" s="24">
        <v>21053024</v>
      </c>
      <c r="D18" s="33">
        <v>18473455</v>
      </c>
      <c r="E18" s="33">
        <v>13272907.829999998</v>
      </c>
      <c r="F18" s="22">
        <f t="shared" si="0"/>
        <v>5200547.1700000018</v>
      </c>
      <c r="G18" s="23">
        <f t="shared" si="1"/>
        <v>71.848540676338018</v>
      </c>
      <c r="H18" s="20"/>
    </row>
    <row r="19" spans="1:8" ht="46.8">
      <c r="A19" s="28" t="s">
        <v>15</v>
      </c>
      <c r="B19" s="30" t="s">
        <v>16</v>
      </c>
      <c r="C19" s="24">
        <v>43326000</v>
      </c>
      <c r="D19" s="33">
        <v>32510900</v>
      </c>
      <c r="E19" s="33">
        <v>30021981.079999998</v>
      </c>
      <c r="F19" s="22">
        <f t="shared" si="0"/>
        <v>2488918.9200000018</v>
      </c>
      <c r="G19" s="23">
        <f t="shared" si="1"/>
        <v>92.344355523839695</v>
      </c>
      <c r="H19" s="20"/>
    </row>
    <row r="20" spans="1:8" ht="46.8">
      <c r="A20" s="28" t="s">
        <v>17</v>
      </c>
      <c r="B20" s="30" t="s">
        <v>18</v>
      </c>
      <c r="C20" s="24">
        <v>1833548</v>
      </c>
      <c r="D20" s="33">
        <v>1363302</v>
      </c>
      <c r="E20" s="33">
        <v>990640.01000000013</v>
      </c>
      <c r="F20" s="22">
        <f t="shared" si="0"/>
        <v>372661.98999999987</v>
      </c>
      <c r="G20" s="23">
        <f t="shared" si="1"/>
        <v>72.66475146372558</v>
      </c>
      <c r="H20" s="20"/>
    </row>
    <row r="21" spans="1:8" ht="31.2">
      <c r="A21" s="28" t="s">
        <v>19</v>
      </c>
      <c r="B21" s="30" t="s">
        <v>20</v>
      </c>
      <c r="C21" s="24">
        <v>2227308</v>
      </c>
      <c r="D21" s="24">
        <v>1766039</v>
      </c>
      <c r="E21" s="24">
        <v>1465066.8900000001</v>
      </c>
      <c r="F21" s="22">
        <f t="shared" si="0"/>
        <v>300972.10999999987</v>
      </c>
      <c r="G21" s="23">
        <f t="shared" si="1"/>
        <v>82.957788021668847</v>
      </c>
      <c r="H21" s="20"/>
    </row>
    <row r="22" spans="1:8" ht="31.2">
      <c r="A22" s="28" t="s">
        <v>21</v>
      </c>
      <c r="B22" s="30" t="s">
        <v>22</v>
      </c>
      <c r="C22" s="24">
        <v>7890943</v>
      </c>
      <c r="D22" s="24">
        <v>6068315</v>
      </c>
      <c r="E22" s="24">
        <v>4130740.13</v>
      </c>
      <c r="F22" s="22">
        <f t="shared" si="0"/>
        <v>1937574.87</v>
      </c>
      <c r="G22" s="23">
        <f t="shared" si="1"/>
        <v>68.070628007939604</v>
      </c>
      <c r="H22" s="20"/>
    </row>
    <row r="23" spans="1:8" ht="18">
      <c r="A23" s="28" t="s">
        <v>23</v>
      </c>
      <c r="B23" s="30" t="s">
        <v>24</v>
      </c>
      <c r="C23" s="24">
        <v>10860</v>
      </c>
      <c r="D23" s="24">
        <v>10860</v>
      </c>
      <c r="E23" s="24">
        <v>9050</v>
      </c>
      <c r="F23" s="22">
        <f t="shared" si="0"/>
        <v>1810</v>
      </c>
      <c r="G23" s="23">
        <f t="shared" si="1"/>
        <v>83.333333333333343</v>
      </c>
      <c r="H23" s="20"/>
    </row>
    <row r="24" spans="1:8" ht="31.2">
      <c r="A24" s="28" t="s">
        <v>25</v>
      </c>
      <c r="B24" s="30" t="s">
        <v>26</v>
      </c>
      <c r="C24" s="24">
        <v>207895</v>
      </c>
      <c r="D24" s="24">
        <v>151681</v>
      </c>
      <c r="E24" s="24">
        <v>100379.29000000001</v>
      </c>
      <c r="F24" s="22">
        <f t="shared" si="0"/>
        <v>51301.709999999992</v>
      </c>
      <c r="G24" s="23">
        <f t="shared" si="1"/>
        <v>66.177893078236565</v>
      </c>
      <c r="H24" s="20"/>
    </row>
    <row r="25" spans="1:8" ht="31.2">
      <c r="A25" s="28" t="s">
        <v>27</v>
      </c>
      <c r="B25" s="30" t="s">
        <v>28</v>
      </c>
      <c r="C25" s="24">
        <v>1328549</v>
      </c>
      <c r="D25" s="24">
        <v>994747</v>
      </c>
      <c r="E25" s="24">
        <v>904335.55999999994</v>
      </c>
      <c r="F25" s="22">
        <f t="shared" si="0"/>
        <v>90411.440000000061</v>
      </c>
      <c r="G25" s="23">
        <f t="shared" si="1"/>
        <v>90.911112071712694</v>
      </c>
      <c r="H25" s="20"/>
    </row>
    <row r="26" spans="1:8" ht="31.2">
      <c r="A26" s="28" t="s">
        <v>29</v>
      </c>
      <c r="B26" s="30" t="s">
        <v>30</v>
      </c>
      <c r="C26" s="24">
        <v>1935369</v>
      </c>
      <c r="D26" s="24">
        <v>1511421</v>
      </c>
      <c r="E26" s="24">
        <v>1224709.71</v>
      </c>
      <c r="F26" s="22">
        <f t="shared" si="0"/>
        <v>286711.29000000004</v>
      </c>
      <c r="G26" s="23">
        <f t="shared" si="1"/>
        <v>81.030348923298007</v>
      </c>
      <c r="H26" s="20"/>
    </row>
    <row r="27" spans="1:8" ht="93.6">
      <c r="A27" s="28" t="s">
        <v>122</v>
      </c>
      <c r="B27" s="30" t="s">
        <v>150</v>
      </c>
      <c r="C27" s="24">
        <v>75145</v>
      </c>
      <c r="D27" s="24">
        <v>75145</v>
      </c>
      <c r="E27" s="24">
        <v>0</v>
      </c>
      <c r="F27" s="22">
        <f t="shared" si="0"/>
        <v>75145</v>
      </c>
      <c r="G27" s="23">
        <f t="shared" si="1"/>
        <v>0</v>
      </c>
      <c r="H27" s="20"/>
    </row>
    <row r="28" spans="1:8" ht="93.6">
      <c r="A28" s="28" t="s">
        <v>31</v>
      </c>
      <c r="B28" s="30" t="s">
        <v>151</v>
      </c>
      <c r="C28" s="24">
        <v>608670</v>
      </c>
      <c r="D28" s="24">
        <v>608670</v>
      </c>
      <c r="E28" s="24">
        <v>0</v>
      </c>
      <c r="F28" s="22">
        <f t="shared" si="0"/>
        <v>608670</v>
      </c>
      <c r="G28" s="23">
        <f t="shared" si="1"/>
        <v>0</v>
      </c>
      <c r="H28" s="20"/>
    </row>
    <row r="29" spans="1:8" ht="93.6">
      <c r="A29" s="28" t="s">
        <v>32</v>
      </c>
      <c r="B29" s="30" t="s">
        <v>33</v>
      </c>
      <c r="C29" s="24">
        <v>176100</v>
      </c>
      <c r="D29" s="24">
        <v>123200</v>
      </c>
      <c r="E29" s="24">
        <v>79519.61</v>
      </c>
      <c r="F29" s="22">
        <f t="shared" si="0"/>
        <v>43680.39</v>
      </c>
      <c r="G29" s="23">
        <f t="shared" si="1"/>
        <v>64.545137987012993</v>
      </c>
      <c r="H29" s="20"/>
    </row>
    <row r="30" spans="1:8" ht="62.4">
      <c r="A30" s="28" t="s">
        <v>34</v>
      </c>
      <c r="B30" s="30" t="s">
        <v>35</v>
      </c>
      <c r="C30" s="24">
        <v>5053800</v>
      </c>
      <c r="D30" s="24">
        <v>2884100</v>
      </c>
      <c r="E30" s="24">
        <v>2010180.2</v>
      </c>
      <c r="F30" s="22">
        <f t="shared" si="0"/>
        <v>873919.8</v>
      </c>
      <c r="G30" s="23">
        <f t="shared" si="1"/>
        <v>69.698699767691835</v>
      </c>
      <c r="H30" s="20"/>
    </row>
    <row r="31" spans="1:8" s="11" customFormat="1" ht="17.399999999999999">
      <c r="A31" s="27" t="s">
        <v>36</v>
      </c>
      <c r="B31" s="29" t="s">
        <v>152</v>
      </c>
      <c r="C31" s="22">
        <v>9418227</v>
      </c>
      <c r="D31" s="22">
        <v>8968927</v>
      </c>
      <c r="E31" s="22">
        <v>3701679.23</v>
      </c>
      <c r="F31" s="22">
        <f t="shared" si="0"/>
        <v>5267247.7699999996</v>
      </c>
      <c r="G31" s="23">
        <f t="shared" si="1"/>
        <v>41.272264006608594</v>
      </c>
      <c r="H31" s="19"/>
    </row>
    <row r="32" spans="1:8" ht="31.2">
      <c r="A32" s="28" t="s">
        <v>37</v>
      </c>
      <c r="B32" s="30" t="s">
        <v>38</v>
      </c>
      <c r="C32" s="24">
        <v>4315976</v>
      </c>
      <c r="D32" s="24">
        <v>4062326</v>
      </c>
      <c r="E32" s="24">
        <v>1380516.58</v>
      </c>
      <c r="F32" s="22">
        <f t="shared" si="0"/>
        <v>2681809.42</v>
      </c>
      <c r="G32" s="23">
        <f t="shared" si="1"/>
        <v>33.983402119869261</v>
      </c>
      <c r="H32" s="20"/>
    </row>
    <row r="33" spans="1:8" ht="46.8">
      <c r="A33" s="28" t="s">
        <v>39</v>
      </c>
      <c r="B33" s="30" t="s">
        <v>40</v>
      </c>
      <c r="C33" s="24">
        <v>4975251</v>
      </c>
      <c r="D33" s="24">
        <v>4797601</v>
      </c>
      <c r="E33" s="24">
        <v>2321162.65</v>
      </c>
      <c r="F33" s="22">
        <f t="shared" si="0"/>
        <v>2476438.35</v>
      </c>
      <c r="G33" s="23">
        <f t="shared" si="1"/>
        <v>48.3817359968034</v>
      </c>
      <c r="H33" s="20"/>
    </row>
    <row r="34" spans="1:8" ht="18">
      <c r="A34" s="28" t="s">
        <v>41</v>
      </c>
      <c r="B34" s="30" t="s">
        <v>153</v>
      </c>
      <c r="C34" s="24">
        <v>127000</v>
      </c>
      <c r="D34" s="24">
        <v>109000</v>
      </c>
      <c r="E34" s="24">
        <v>0</v>
      </c>
      <c r="F34" s="22">
        <f t="shared" si="0"/>
        <v>109000</v>
      </c>
      <c r="G34" s="23">
        <f t="shared" si="1"/>
        <v>0</v>
      </c>
      <c r="H34" s="20"/>
    </row>
    <row r="35" spans="1:8" s="11" customFormat="1" ht="17.399999999999999">
      <c r="A35" s="27" t="s">
        <v>42</v>
      </c>
      <c r="B35" s="29" t="s">
        <v>43</v>
      </c>
      <c r="C35" s="31">
        <v>18123429</v>
      </c>
      <c r="D35" s="31">
        <v>15818078</v>
      </c>
      <c r="E35" s="31">
        <v>9395362.1199999973</v>
      </c>
      <c r="F35" s="31">
        <f t="shared" si="0"/>
        <v>6422715.8800000027</v>
      </c>
      <c r="G35" s="23">
        <f t="shared" si="1"/>
        <v>59.396357256551639</v>
      </c>
      <c r="H35" s="19"/>
    </row>
    <row r="36" spans="1:8" ht="31.2">
      <c r="A36" s="28" t="s">
        <v>44</v>
      </c>
      <c r="B36" s="30" t="s">
        <v>154</v>
      </c>
      <c r="C36" s="24">
        <v>6000</v>
      </c>
      <c r="D36" s="24">
        <v>4500</v>
      </c>
      <c r="E36" s="24">
        <v>765</v>
      </c>
      <c r="F36" s="22">
        <f t="shared" si="0"/>
        <v>3735</v>
      </c>
      <c r="G36" s="23">
        <f t="shared" si="1"/>
        <v>17</v>
      </c>
      <c r="H36" s="20"/>
    </row>
    <row r="37" spans="1:8" ht="46.8">
      <c r="A37" s="28" t="s">
        <v>45</v>
      </c>
      <c r="B37" s="30" t="s">
        <v>46</v>
      </c>
      <c r="C37" s="24">
        <v>10000</v>
      </c>
      <c r="D37" s="24">
        <v>7470</v>
      </c>
      <c r="E37" s="24">
        <v>0</v>
      </c>
      <c r="F37" s="22">
        <f t="shared" si="0"/>
        <v>7470</v>
      </c>
      <c r="G37" s="23">
        <f t="shared" si="1"/>
        <v>0</v>
      </c>
      <c r="H37" s="20"/>
    </row>
    <row r="38" spans="1:8" ht="46.8">
      <c r="A38" s="28" t="s">
        <v>47</v>
      </c>
      <c r="B38" s="30" t="s">
        <v>48</v>
      </c>
      <c r="C38" s="24">
        <v>11500</v>
      </c>
      <c r="D38" s="24">
        <v>8640</v>
      </c>
      <c r="E38" s="24">
        <v>8110.89</v>
      </c>
      <c r="F38" s="22">
        <f t="shared" si="0"/>
        <v>529.10999999999967</v>
      </c>
      <c r="G38" s="23">
        <f t="shared" si="1"/>
        <v>93.876041666666666</v>
      </c>
      <c r="H38" s="20"/>
    </row>
    <row r="39" spans="1:8" ht="46.8">
      <c r="A39" s="28" t="s">
        <v>49</v>
      </c>
      <c r="B39" s="30" t="s">
        <v>50</v>
      </c>
      <c r="C39" s="24">
        <v>19170</v>
      </c>
      <c r="D39" s="24">
        <v>12776</v>
      </c>
      <c r="E39" s="24">
        <v>3803.99</v>
      </c>
      <c r="F39" s="22">
        <f t="shared" si="0"/>
        <v>8972.01</v>
      </c>
      <c r="G39" s="23">
        <f t="shared" si="1"/>
        <v>29.774499060738886</v>
      </c>
      <c r="H39" s="20"/>
    </row>
    <row r="40" spans="1:8" ht="31.2">
      <c r="A40" s="28" t="s">
        <v>51</v>
      </c>
      <c r="B40" s="30" t="s">
        <v>52</v>
      </c>
      <c r="C40" s="24">
        <v>65980</v>
      </c>
      <c r="D40" s="24">
        <v>44980</v>
      </c>
      <c r="E40" s="24">
        <v>24656</v>
      </c>
      <c r="F40" s="22">
        <f t="shared" si="0"/>
        <v>20324</v>
      </c>
      <c r="G40" s="23">
        <f t="shared" si="1"/>
        <v>54.815473543797246</v>
      </c>
      <c r="H40" s="20"/>
    </row>
    <row r="41" spans="1:8" ht="93.6">
      <c r="A41" s="28" t="s">
        <v>53</v>
      </c>
      <c r="B41" s="30" t="s">
        <v>155</v>
      </c>
      <c r="C41" s="24">
        <v>7022526</v>
      </c>
      <c r="D41" s="24">
        <v>5307276</v>
      </c>
      <c r="E41" s="24">
        <v>4765020.0299999993</v>
      </c>
      <c r="F41" s="22">
        <f t="shared" si="0"/>
        <v>542255.97000000067</v>
      </c>
      <c r="G41" s="23">
        <f t="shared" si="1"/>
        <v>89.782781788623751</v>
      </c>
      <c r="H41" s="20"/>
    </row>
    <row r="42" spans="1:8" ht="93.6">
      <c r="A42" s="28" t="s">
        <v>54</v>
      </c>
      <c r="B42" s="30" t="s">
        <v>55</v>
      </c>
      <c r="C42" s="24">
        <v>500000</v>
      </c>
      <c r="D42" s="24">
        <v>393780</v>
      </c>
      <c r="E42" s="24">
        <v>294736.48</v>
      </c>
      <c r="F42" s="22">
        <f t="shared" si="0"/>
        <v>99043.520000000019</v>
      </c>
      <c r="G42" s="23">
        <f t="shared" si="1"/>
        <v>74.848006501091973</v>
      </c>
      <c r="H42" s="20"/>
    </row>
    <row r="43" spans="1:8" ht="78">
      <c r="A43" s="28" t="s">
        <v>133</v>
      </c>
      <c r="B43" s="30" t="s">
        <v>134</v>
      </c>
      <c r="C43" s="24">
        <v>122860</v>
      </c>
      <c r="D43" s="24">
        <v>30715</v>
      </c>
      <c r="E43" s="24">
        <v>0</v>
      </c>
      <c r="F43" s="22">
        <f t="shared" si="0"/>
        <v>30715</v>
      </c>
      <c r="G43" s="23">
        <f t="shared" si="1"/>
        <v>0</v>
      </c>
      <c r="H43" s="20"/>
    </row>
    <row r="44" spans="1:8" ht="18">
      <c r="A44" s="28" t="s">
        <v>56</v>
      </c>
      <c r="B44" s="30" t="s">
        <v>57</v>
      </c>
      <c r="C44" s="24">
        <v>2087933</v>
      </c>
      <c r="D44" s="24">
        <v>2087933</v>
      </c>
      <c r="E44" s="24">
        <v>1331377.7799999998</v>
      </c>
      <c r="F44" s="22">
        <f t="shared" ref="F44:F75" si="2">D44-E44</f>
        <v>756555.2200000002</v>
      </c>
      <c r="G44" s="23">
        <f t="shared" ref="G44:G76" si="3">IF(D44=0,0,(E44/D44)*100)</f>
        <v>63.765349750207491</v>
      </c>
      <c r="H44" s="20"/>
    </row>
    <row r="45" spans="1:8" ht="46.8">
      <c r="A45" s="28" t="s">
        <v>123</v>
      </c>
      <c r="B45" s="30" t="s">
        <v>156</v>
      </c>
      <c r="C45" s="24">
        <v>0</v>
      </c>
      <c r="D45" s="24">
        <v>0</v>
      </c>
      <c r="E45" s="24">
        <v>0</v>
      </c>
      <c r="F45" s="22">
        <f t="shared" si="2"/>
        <v>0</v>
      </c>
      <c r="G45" s="23">
        <f t="shared" si="3"/>
        <v>0</v>
      </c>
      <c r="H45" s="20"/>
    </row>
    <row r="46" spans="1:8" ht="31.2">
      <c r="A46" s="28" t="s">
        <v>58</v>
      </c>
      <c r="B46" s="30" t="s">
        <v>59</v>
      </c>
      <c r="C46" s="24">
        <v>8277460</v>
      </c>
      <c r="D46" s="24">
        <v>7920008</v>
      </c>
      <c r="E46" s="24">
        <v>2966891.95</v>
      </c>
      <c r="F46" s="22">
        <f t="shared" si="2"/>
        <v>4953116.05</v>
      </c>
      <c r="G46" s="23">
        <f t="shared" si="3"/>
        <v>37.460719105334242</v>
      </c>
      <c r="H46" s="20"/>
    </row>
    <row r="47" spans="1:8" s="11" customFormat="1" ht="17.399999999999999">
      <c r="A47" s="27" t="s">
        <v>60</v>
      </c>
      <c r="B47" s="29" t="s">
        <v>61</v>
      </c>
      <c r="C47" s="22">
        <v>9176167</v>
      </c>
      <c r="D47" s="22">
        <v>6924214</v>
      </c>
      <c r="E47" s="22">
        <v>5781791.0999999996</v>
      </c>
      <c r="F47" s="22">
        <f t="shared" si="2"/>
        <v>1142422.9000000004</v>
      </c>
      <c r="G47" s="23">
        <f t="shared" si="3"/>
        <v>83.501045750463504</v>
      </c>
      <c r="H47" s="19"/>
    </row>
    <row r="48" spans="1:8" ht="18">
      <c r="A48" s="28" t="s">
        <v>62</v>
      </c>
      <c r="B48" s="30" t="s">
        <v>63</v>
      </c>
      <c r="C48" s="24">
        <v>1929187</v>
      </c>
      <c r="D48" s="24">
        <v>1427472</v>
      </c>
      <c r="E48" s="24">
        <v>1096478.4399999997</v>
      </c>
      <c r="F48" s="22">
        <f t="shared" si="2"/>
        <v>330993.56000000029</v>
      </c>
      <c r="G48" s="23">
        <f t="shared" si="3"/>
        <v>76.812605781409346</v>
      </c>
      <c r="H48" s="20"/>
    </row>
    <row r="49" spans="1:8" ht="18">
      <c r="A49" s="28" t="s">
        <v>64</v>
      </c>
      <c r="B49" s="30" t="s">
        <v>65</v>
      </c>
      <c r="C49" s="24">
        <v>362260</v>
      </c>
      <c r="D49" s="24">
        <v>275508</v>
      </c>
      <c r="E49" s="24">
        <v>248037.02</v>
      </c>
      <c r="F49" s="22">
        <f t="shared" si="2"/>
        <v>27470.98000000001</v>
      </c>
      <c r="G49" s="23">
        <f t="shared" si="3"/>
        <v>90.028971935479191</v>
      </c>
      <c r="H49" s="20"/>
    </row>
    <row r="50" spans="1:8" ht="46.8">
      <c r="A50" s="28" t="s">
        <v>66</v>
      </c>
      <c r="B50" s="30" t="s">
        <v>67</v>
      </c>
      <c r="C50" s="24">
        <v>5492774</v>
      </c>
      <c r="D50" s="24">
        <v>4111590</v>
      </c>
      <c r="E50" s="24">
        <v>3518656.5500000003</v>
      </c>
      <c r="F50" s="22">
        <f t="shared" si="2"/>
        <v>592933.44999999972</v>
      </c>
      <c r="G50" s="23">
        <f t="shared" si="3"/>
        <v>85.57897431407315</v>
      </c>
      <c r="H50" s="20"/>
    </row>
    <row r="51" spans="1:8" ht="31.2">
      <c r="A51" s="28" t="s">
        <v>68</v>
      </c>
      <c r="B51" s="30" t="s">
        <v>69</v>
      </c>
      <c r="C51" s="24">
        <v>1171946</v>
      </c>
      <c r="D51" s="24">
        <v>912644</v>
      </c>
      <c r="E51" s="24">
        <v>835045.09000000008</v>
      </c>
      <c r="F51" s="22">
        <f t="shared" si="2"/>
        <v>77598.909999999916</v>
      </c>
      <c r="G51" s="23">
        <f t="shared" si="3"/>
        <v>91.497351650807985</v>
      </c>
      <c r="H51" s="20"/>
    </row>
    <row r="52" spans="1:8" ht="18">
      <c r="A52" s="28" t="s">
        <v>70</v>
      </c>
      <c r="B52" s="30" t="s">
        <v>71</v>
      </c>
      <c r="C52" s="24">
        <v>220000</v>
      </c>
      <c r="D52" s="24">
        <v>197000</v>
      </c>
      <c r="E52" s="24">
        <v>83574</v>
      </c>
      <c r="F52" s="22">
        <f t="shared" si="2"/>
        <v>113426</v>
      </c>
      <c r="G52" s="23">
        <f t="shared" si="3"/>
        <v>42.423350253807108</v>
      </c>
      <c r="H52" s="20"/>
    </row>
    <row r="53" spans="1:8" s="11" customFormat="1" ht="17.399999999999999">
      <c r="A53" s="27" t="s">
        <v>72</v>
      </c>
      <c r="B53" s="29" t="s">
        <v>73</v>
      </c>
      <c r="C53" s="22">
        <v>1960049</v>
      </c>
      <c r="D53" s="22">
        <v>1518513</v>
      </c>
      <c r="E53" s="22">
        <v>1208271.4900000002</v>
      </c>
      <c r="F53" s="22">
        <f t="shared" si="2"/>
        <v>310241.50999999978</v>
      </c>
      <c r="G53" s="23">
        <f t="shared" si="3"/>
        <v>79.569387288748942</v>
      </c>
      <c r="H53" s="19"/>
    </row>
    <row r="54" spans="1:8" ht="46.8">
      <c r="A54" s="28" t="s">
        <v>74</v>
      </c>
      <c r="B54" s="30" t="s">
        <v>75</v>
      </c>
      <c r="C54" s="24">
        <v>1811625</v>
      </c>
      <c r="D54" s="24">
        <v>1377895</v>
      </c>
      <c r="E54" s="24">
        <v>1108571.4900000002</v>
      </c>
      <c r="F54" s="22">
        <f t="shared" si="2"/>
        <v>269323.50999999978</v>
      </c>
      <c r="G54" s="23">
        <f t="shared" si="3"/>
        <v>80.453988874333689</v>
      </c>
      <c r="H54" s="20"/>
    </row>
    <row r="55" spans="1:8" ht="46.8">
      <c r="A55" s="28" t="s">
        <v>124</v>
      </c>
      <c r="B55" s="30" t="s">
        <v>157</v>
      </c>
      <c r="C55" s="24">
        <v>23424</v>
      </c>
      <c r="D55" s="24">
        <v>15618</v>
      </c>
      <c r="E55" s="24">
        <v>0</v>
      </c>
      <c r="F55" s="22">
        <f t="shared" si="2"/>
        <v>15618</v>
      </c>
      <c r="G55" s="23">
        <f t="shared" si="3"/>
        <v>0</v>
      </c>
      <c r="H55" s="20"/>
    </row>
    <row r="56" spans="1:8" ht="46.8">
      <c r="A56" s="28" t="s">
        <v>76</v>
      </c>
      <c r="B56" s="30" t="s">
        <v>77</v>
      </c>
      <c r="C56" s="24">
        <v>125000</v>
      </c>
      <c r="D56" s="24">
        <v>125000</v>
      </c>
      <c r="E56" s="24">
        <v>99700</v>
      </c>
      <c r="F56" s="22">
        <f t="shared" si="2"/>
        <v>25300</v>
      </c>
      <c r="G56" s="23">
        <f t="shared" si="3"/>
        <v>79.759999999999991</v>
      </c>
      <c r="H56" s="20"/>
    </row>
    <row r="57" spans="1:8" s="11" customFormat="1" ht="17.399999999999999">
      <c r="A57" s="27" t="s">
        <v>78</v>
      </c>
      <c r="B57" s="29" t="s">
        <v>79</v>
      </c>
      <c r="C57" s="22">
        <v>7222368</v>
      </c>
      <c r="D57" s="22">
        <v>6803489</v>
      </c>
      <c r="E57" s="22">
        <v>4368557.8499999996</v>
      </c>
      <c r="F57" s="22">
        <f t="shared" si="2"/>
        <v>2434931.1500000004</v>
      </c>
      <c r="G57" s="23">
        <f t="shared" si="3"/>
        <v>64.210552115245562</v>
      </c>
      <c r="H57" s="19"/>
    </row>
    <row r="58" spans="1:8" ht="31.2">
      <c r="A58" s="28" t="s">
        <v>80</v>
      </c>
      <c r="B58" s="30" t="s">
        <v>81</v>
      </c>
      <c r="C58" s="24">
        <v>35000</v>
      </c>
      <c r="D58" s="24">
        <v>35000</v>
      </c>
      <c r="E58" s="24">
        <v>0</v>
      </c>
      <c r="F58" s="22">
        <f t="shared" si="2"/>
        <v>35000</v>
      </c>
      <c r="G58" s="23">
        <f t="shared" si="3"/>
        <v>0</v>
      </c>
      <c r="H58" s="20"/>
    </row>
    <row r="59" spans="1:8" ht="46.8">
      <c r="A59" s="28" t="s">
        <v>135</v>
      </c>
      <c r="B59" s="30" t="s">
        <v>136</v>
      </c>
      <c r="C59" s="24">
        <v>800000</v>
      </c>
      <c r="D59" s="24">
        <v>603296</v>
      </c>
      <c r="E59" s="24">
        <v>200000</v>
      </c>
      <c r="F59" s="22">
        <f t="shared" si="2"/>
        <v>403296</v>
      </c>
      <c r="G59" s="23">
        <f t="shared" si="3"/>
        <v>33.15122261709012</v>
      </c>
      <c r="H59" s="20"/>
    </row>
    <row r="60" spans="1:8" ht="18">
      <c r="A60" s="28" t="s">
        <v>82</v>
      </c>
      <c r="B60" s="30" t="s">
        <v>83</v>
      </c>
      <c r="C60" s="24">
        <v>3564631</v>
      </c>
      <c r="D60" s="24">
        <v>3342456</v>
      </c>
      <c r="E60" s="24">
        <v>2318666.13</v>
      </c>
      <c r="F60" s="22">
        <f t="shared" si="2"/>
        <v>1023789.8700000001</v>
      </c>
      <c r="G60" s="23">
        <f t="shared" si="3"/>
        <v>69.370131723499128</v>
      </c>
      <c r="H60" s="20"/>
    </row>
    <row r="61" spans="1:8" ht="18">
      <c r="A61" s="28" t="s">
        <v>84</v>
      </c>
      <c r="B61" s="30" t="s">
        <v>158</v>
      </c>
      <c r="C61" s="24">
        <v>947708</v>
      </c>
      <c r="D61" s="24">
        <v>947708</v>
      </c>
      <c r="E61" s="24">
        <v>464874.72000000003</v>
      </c>
      <c r="F61" s="22">
        <f t="shared" si="2"/>
        <v>482833.27999999997</v>
      </c>
      <c r="G61" s="23">
        <f t="shared" si="3"/>
        <v>49.052526727641848</v>
      </c>
      <c r="H61" s="20"/>
    </row>
    <row r="62" spans="1:8" ht="93.6">
      <c r="A62" s="28" t="s">
        <v>85</v>
      </c>
      <c r="B62" s="30" t="s">
        <v>125</v>
      </c>
      <c r="C62" s="24">
        <v>1875029</v>
      </c>
      <c r="D62" s="24">
        <v>1875029</v>
      </c>
      <c r="E62" s="24">
        <v>1385017</v>
      </c>
      <c r="F62" s="22">
        <f t="shared" si="2"/>
        <v>490012</v>
      </c>
      <c r="G62" s="23">
        <f t="shared" si="3"/>
        <v>73.866430865869276</v>
      </c>
      <c r="H62" s="20"/>
    </row>
    <row r="63" spans="1:8" s="11" customFormat="1" ht="17.399999999999999">
      <c r="A63" s="27" t="s">
        <v>86</v>
      </c>
      <c r="B63" s="29" t="s">
        <v>87</v>
      </c>
      <c r="C63" s="22">
        <v>1589028</v>
      </c>
      <c r="D63" s="22">
        <v>1589028</v>
      </c>
      <c r="E63" s="22">
        <v>595516.19999999995</v>
      </c>
      <c r="F63" s="22">
        <f t="shared" si="2"/>
        <v>993511.8</v>
      </c>
      <c r="G63" s="23">
        <f t="shared" si="3"/>
        <v>37.476759377430731</v>
      </c>
      <c r="H63" s="19"/>
    </row>
    <row r="64" spans="1:8" ht="31.2">
      <c r="A64" s="28" t="s">
        <v>126</v>
      </c>
      <c r="B64" s="30" t="s">
        <v>127</v>
      </c>
      <c r="C64" s="24">
        <v>340000</v>
      </c>
      <c r="D64" s="24">
        <v>340000</v>
      </c>
      <c r="E64" s="24">
        <v>0</v>
      </c>
      <c r="F64" s="22">
        <f t="shared" si="2"/>
        <v>340000</v>
      </c>
      <c r="G64" s="23">
        <f t="shared" si="3"/>
        <v>0</v>
      </c>
      <c r="H64" s="20"/>
    </row>
    <row r="65" spans="1:8" ht="46.8">
      <c r="A65" s="28" t="s">
        <v>88</v>
      </c>
      <c r="B65" s="30" t="s">
        <v>89</v>
      </c>
      <c r="C65" s="24">
        <v>1224028</v>
      </c>
      <c r="D65" s="24">
        <v>1224028</v>
      </c>
      <c r="E65" s="24">
        <v>595516.19999999995</v>
      </c>
      <c r="F65" s="22">
        <f t="shared" si="2"/>
        <v>628511.80000000005</v>
      </c>
      <c r="G65" s="23">
        <f t="shared" si="3"/>
        <v>48.652171355557222</v>
      </c>
      <c r="H65" s="20"/>
    </row>
    <row r="66" spans="1:8" ht="31.2">
      <c r="A66" s="28" t="s">
        <v>90</v>
      </c>
      <c r="B66" s="30" t="s">
        <v>91</v>
      </c>
      <c r="C66" s="24">
        <v>25000</v>
      </c>
      <c r="D66" s="24">
        <v>25000</v>
      </c>
      <c r="E66" s="24">
        <v>0</v>
      </c>
      <c r="F66" s="22">
        <f t="shared" si="2"/>
        <v>25000</v>
      </c>
      <c r="G66" s="23">
        <f t="shared" si="3"/>
        <v>0</v>
      </c>
      <c r="H66" s="20"/>
    </row>
    <row r="67" spans="1:8" s="11" customFormat="1" ht="17.399999999999999">
      <c r="A67" s="27" t="s">
        <v>92</v>
      </c>
      <c r="B67" s="29" t="s">
        <v>93</v>
      </c>
      <c r="C67" s="22">
        <v>7056926.9999999991</v>
      </c>
      <c r="D67" s="22">
        <v>7056927</v>
      </c>
      <c r="E67" s="22">
        <v>2100652.62</v>
      </c>
      <c r="F67" s="22">
        <f t="shared" si="2"/>
        <v>4956274.38</v>
      </c>
      <c r="G67" s="23">
        <f t="shared" si="3"/>
        <v>29.767243164057106</v>
      </c>
      <c r="H67" s="19"/>
    </row>
    <row r="68" spans="1:8" ht="31.2">
      <c r="A68" s="28" t="s">
        <v>94</v>
      </c>
      <c r="B68" s="30" t="s">
        <v>95</v>
      </c>
      <c r="C68" s="24">
        <v>4794349</v>
      </c>
      <c r="D68" s="24">
        <v>4794349</v>
      </c>
      <c r="E68" s="24">
        <v>1333810.8799999999</v>
      </c>
      <c r="F68" s="22">
        <f t="shared" si="2"/>
        <v>3460538.12</v>
      </c>
      <c r="G68" s="23">
        <f t="shared" si="3"/>
        <v>27.820479485327411</v>
      </c>
      <c r="H68" s="20"/>
    </row>
    <row r="69" spans="1:8" ht="31.2">
      <c r="A69" s="28" t="s">
        <v>96</v>
      </c>
      <c r="B69" s="30" t="s">
        <v>97</v>
      </c>
      <c r="C69" s="24">
        <v>100000</v>
      </c>
      <c r="D69" s="24">
        <v>100000</v>
      </c>
      <c r="E69" s="24">
        <v>94788.6</v>
      </c>
      <c r="F69" s="22">
        <f t="shared" si="2"/>
        <v>5211.3999999999942</v>
      </c>
      <c r="G69" s="23">
        <f t="shared" si="3"/>
        <v>94.788600000000002</v>
      </c>
      <c r="H69" s="20"/>
    </row>
    <row r="70" spans="1:8" ht="18">
      <c r="A70" s="28" t="s">
        <v>98</v>
      </c>
      <c r="B70" s="30" t="s">
        <v>99</v>
      </c>
      <c r="C70" s="24">
        <v>26465</v>
      </c>
      <c r="D70" s="24">
        <v>26465</v>
      </c>
      <c r="E70" s="24">
        <v>13220</v>
      </c>
      <c r="F70" s="22">
        <f t="shared" si="2"/>
        <v>13245</v>
      </c>
      <c r="G70" s="23">
        <f t="shared" si="3"/>
        <v>49.952767806536933</v>
      </c>
      <c r="H70" s="20"/>
    </row>
    <row r="71" spans="1:8" ht="18">
      <c r="A71" s="28" t="s">
        <v>100</v>
      </c>
      <c r="B71" s="30" t="s">
        <v>101</v>
      </c>
      <c r="C71" s="24">
        <v>1477279.8599999999</v>
      </c>
      <c r="D71" s="24">
        <v>1477279.86</v>
      </c>
      <c r="E71" s="24">
        <v>0</v>
      </c>
      <c r="F71" s="22">
        <f t="shared" si="2"/>
        <v>1477279.86</v>
      </c>
      <c r="G71" s="23">
        <f t="shared" si="3"/>
        <v>0</v>
      </c>
      <c r="H71" s="20"/>
    </row>
    <row r="72" spans="1:8" ht="62.4">
      <c r="A72" s="28" t="s">
        <v>128</v>
      </c>
      <c r="B72" s="30" t="s">
        <v>129</v>
      </c>
      <c r="C72" s="24">
        <v>658833.14</v>
      </c>
      <c r="D72" s="24">
        <v>658833.14</v>
      </c>
      <c r="E72" s="24">
        <v>658833.14</v>
      </c>
      <c r="F72" s="22">
        <f t="shared" si="2"/>
        <v>0</v>
      </c>
      <c r="G72" s="23">
        <f t="shared" si="3"/>
        <v>100</v>
      </c>
      <c r="H72" s="20"/>
    </row>
    <row r="73" spans="1:8" s="11" customFormat="1" ht="17.399999999999999">
      <c r="A73" s="27" t="s">
        <v>102</v>
      </c>
      <c r="B73" s="29" t="s">
        <v>103</v>
      </c>
      <c r="C73" s="22">
        <v>5675000</v>
      </c>
      <c r="D73" s="22">
        <v>5675000</v>
      </c>
      <c r="E73" s="22">
        <v>5629193</v>
      </c>
      <c r="F73" s="22">
        <f t="shared" si="2"/>
        <v>45807</v>
      </c>
      <c r="G73" s="23">
        <f t="shared" si="3"/>
        <v>99.192828193832597</v>
      </c>
      <c r="H73" s="19"/>
    </row>
    <row r="74" spans="1:8" ht="18">
      <c r="A74" s="28" t="s">
        <v>137</v>
      </c>
      <c r="B74" s="30" t="s">
        <v>138</v>
      </c>
      <c r="C74" s="24">
        <v>100000</v>
      </c>
      <c r="D74" s="24">
        <v>100000</v>
      </c>
      <c r="E74" s="24">
        <v>100000</v>
      </c>
      <c r="F74" s="22">
        <f t="shared" si="2"/>
        <v>0</v>
      </c>
      <c r="G74" s="23">
        <f t="shared" si="3"/>
        <v>100</v>
      </c>
      <c r="H74" s="20"/>
    </row>
    <row r="75" spans="1:8" ht="46.8">
      <c r="A75" s="28" t="s">
        <v>104</v>
      </c>
      <c r="B75" s="30" t="s">
        <v>105</v>
      </c>
      <c r="C75" s="24">
        <v>5575000</v>
      </c>
      <c r="D75" s="24">
        <v>5575000</v>
      </c>
      <c r="E75" s="24">
        <v>5529193</v>
      </c>
      <c r="F75" s="22">
        <f t="shared" si="2"/>
        <v>45807</v>
      </c>
      <c r="G75" s="23">
        <f t="shared" si="3"/>
        <v>99.178349775784753</v>
      </c>
      <c r="H75" s="20"/>
    </row>
    <row r="76" spans="1:8" s="11" customFormat="1" ht="17.399999999999999">
      <c r="A76" s="43" t="s">
        <v>110</v>
      </c>
      <c r="B76" s="44"/>
      <c r="C76" s="31">
        <v>208881662</v>
      </c>
      <c r="D76" s="21">
        <v>171402076</v>
      </c>
      <c r="E76" s="21">
        <v>131241144.02000003</v>
      </c>
      <c r="F76" s="22">
        <f t="shared" ref="F76" si="4">D76-E76</f>
        <v>40160931.979999974</v>
      </c>
      <c r="G76" s="23">
        <f t="shared" si="3"/>
        <v>76.569168287086569</v>
      </c>
      <c r="H76" s="19"/>
    </row>
    <row r="77" spans="1:8" ht="17.399999999999999">
      <c r="A77" s="39" t="s">
        <v>111</v>
      </c>
      <c r="B77" s="39"/>
      <c r="C77" s="39"/>
      <c r="D77" s="39"/>
      <c r="E77" s="39"/>
      <c r="F77" s="39"/>
      <c r="G77" s="39"/>
      <c r="H77" s="7"/>
    </row>
    <row r="78" spans="1:8" s="11" customFormat="1" ht="17.399999999999999">
      <c r="A78" s="27" t="s">
        <v>3</v>
      </c>
      <c r="B78" s="18" t="s">
        <v>4</v>
      </c>
      <c r="C78" s="22">
        <v>8085426.04</v>
      </c>
      <c r="D78" s="22">
        <f>SUM(D79:D80)</f>
        <v>8030304.79</v>
      </c>
      <c r="E78" s="22">
        <v>7914339.04</v>
      </c>
      <c r="F78" s="22">
        <f>SUM(F79:F80)</f>
        <v>115965.75</v>
      </c>
      <c r="G78" s="23">
        <f t="shared" ref="G78:G113" si="5">IF(D78=0,0,(E78/D78)*100)</f>
        <v>98.55589852399612</v>
      </c>
      <c r="H78" s="19"/>
    </row>
    <row r="79" spans="1:8" ht="78">
      <c r="A79" s="28" t="s">
        <v>5</v>
      </c>
      <c r="B79" s="30" t="s">
        <v>6</v>
      </c>
      <c r="C79" s="24">
        <v>7923421.04</v>
      </c>
      <c r="D79" s="24">
        <v>7877301.04</v>
      </c>
      <c r="E79" s="24">
        <v>7877301.04</v>
      </c>
      <c r="F79" s="22">
        <f t="shared" ref="F79:F112" si="6">D79-E79</f>
        <v>0</v>
      </c>
      <c r="G79" s="23">
        <f t="shared" si="5"/>
        <v>100</v>
      </c>
      <c r="H79" s="20"/>
    </row>
    <row r="80" spans="1:8" ht="46.8">
      <c r="A80" s="28" t="s">
        <v>7</v>
      </c>
      <c r="B80" s="30" t="s">
        <v>8</v>
      </c>
      <c r="C80" s="24">
        <v>162005</v>
      </c>
      <c r="D80" s="24">
        <v>153003.75</v>
      </c>
      <c r="E80" s="24">
        <v>37038</v>
      </c>
      <c r="F80" s="22">
        <f t="shared" si="6"/>
        <v>115965.75</v>
      </c>
      <c r="G80" s="23">
        <f t="shared" si="5"/>
        <v>24.207249822308277</v>
      </c>
      <c r="H80" s="20"/>
    </row>
    <row r="81" spans="1:8" s="11" customFormat="1" ht="17.399999999999999">
      <c r="A81" s="27" t="s">
        <v>9</v>
      </c>
      <c r="B81" s="29" t="s">
        <v>10</v>
      </c>
      <c r="C81" s="22">
        <v>3570306.5799999996</v>
      </c>
      <c r="D81" s="22">
        <f>SUM(D82:D92)</f>
        <v>3236895.9724999997</v>
      </c>
      <c r="E81" s="22">
        <v>1885208.77</v>
      </c>
      <c r="F81" s="22">
        <f>SUM(F82:F92)</f>
        <v>1351687.2024999999</v>
      </c>
      <c r="G81" s="23">
        <f t="shared" si="5"/>
        <v>58.241252916879162</v>
      </c>
      <c r="H81" s="19"/>
    </row>
    <row r="82" spans="1:8" ht="18">
      <c r="A82" s="28" t="s">
        <v>11</v>
      </c>
      <c r="B82" s="30" t="s">
        <v>12</v>
      </c>
      <c r="C82" s="24">
        <v>186890.45999999985</v>
      </c>
      <c r="D82" s="24">
        <v>169959.46</v>
      </c>
      <c r="E82" s="24">
        <v>169959.46</v>
      </c>
      <c r="F82" s="22">
        <f t="shared" si="6"/>
        <v>0</v>
      </c>
      <c r="G82" s="23">
        <f t="shared" si="5"/>
        <v>100</v>
      </c>
      <c r="H82" s="20"/>
    </row>
    <row r="83" spans="1:8" ht="46.8">
      <c r="A83" s="28" t="s">
        <v>13</v>
      </c>
      <c r="B83" s="30" t="s">
        <v>14</v>
      </c>
      <c r="C83" s="24">
        <v>798869.45999999973</v>
      </c>
      <c r="D83" s="24">
        <v>677967.57</v>
      </c>
      <c r="E83" s="24">
        <v>677967.57000000007</v>
      </c>
      <c r="F83" s="22">
        <f t="shared" si="6"/>
        <v>0</v>
      </c>
      <c r="G83" s="23">
        <f t="shared" si="5"/>
        <v>100.00000000000003</v>
      </c>
      <c r="H83" s="20"/>
    </row>
    <row r="84" spans="1:8" ht="46.8">
      <c r="A84" s="28" t="s">
        <v>17</v>
      </c>
      <c r="B84" s="30" t="s">
        <v>18</v>
      </c>
      <c r="C84" s="24">
        <v>50559.9</v>
      </c>
      <c r="D84" s="24">
        <v>50559.9</v>
      </c>
      <c r="E84" s="24">
        <v>50559.9</v>
      </c>
      <c r="F84" s="22">
        <f t="shared" si="6"/>
        <v>0</v>
      </c>
      <c r="G84" s="23">
        <f t="shared" si="5"/>
        <v>100</v>
      </c>
      <c r="H84" s="20"/>
    </row>
    <row r="85" spans="1:8" ht="31.2">
      <c r="A85" s="28" t="s">
        <v>19</v>
      </c>
      <c r="B85" s="30" t="s">
        <v>20</v>
      </c>
      <c r="C85" s="24">
        <v>265597.90999999997</v>
      </c>
      <c r="D85" s="24">
        <v>199198.4325</v>
      </c>
      <c r="E85" s="24">
        <v>187862.59</v>
      </c>
      <c r="F85" s="22">
        <f t="shared" si="6"/>
        <v>11335.842499999999</v>
      </c>
      <c r="G85" s="23">
        <f t="shared" si="5"/>
        <v>94.30927123384869</v>
      </c>
      <c r="H85" s="20"/>
    </row>
    <row r="86" spans="1:8" ht="31.2">
      <c r="A86" s="28" t="s">
        <v>21</v>
      </c>
      <c r="B86" s="30" t="s">
        <v>22</v>
      </c>
      <c r="C86" s="24">
        <v>381912.95999999996</v>
      </c>
      <c r="D86" s="24">
        <v>286434.71999999997</v>
      </c>
      <c r="E86" s="24">
        <v>284534.32</v>
      </c>
      <c r="F86" s="22">
        <f t="shared" si="6"/>
        <v>1900.3999999999651</v>
      </c>
      <c r="G86" s="23">
        <f t="shared" si="5"/>
        <v>99.336532945447402</v>
      </c>
      <c r="H86" s="20"/>
    </row>
    <row r="87" spans="1:8" ht="31.2">
      <c r="A87" s="28" t="s">
        <v>25</v>
      </c>
      <c r="B87" s="30" t="s">
        <v>26</v>
      </c>
      <c r="C87" s="24">
        <v>178045.89</v>
      </c>
      <c r="D87" s="24">
        <v>178045.89</v>
      </c>
      <c r="E87" s="24">
        <v>178045.89</v>
      </c>
      <c r="F87" s="22">
        <f t="shared" si="6"/>
        <v>0</v>
      </c>
      <c r="G87" s="23">
        <f t="shared" si="5"/>
        <v>100</v>
      </c>
      <c r="H87" s="20"/>
    </row>
    <row r="88" spans="1:8" ht="93.6">
      <c r="A88" s="28" t="s">
        <v>31</v>
      </c>
      <c r="B88" s="30" t="s">
        <v>151</v>
      </c>
      <c r="C88" s="24">
        <v>67630</v>
      </c>
      <c r="D88" s="24">
        <v>67630</v>
      </c>
      <c r="E88" s="24">
        <v>0</v>
      </c>
      <c r="F88" s="22">
        <f t="shared" si="6"/>
        <v>67630</v>
      </c>
      <c r="G88" s="23">
        <f t="shared" si="5"/>
        <v>0</v>
      </c>
      <c r="H88" s="20"/>
    </row>
    <row r="89" spans="1:8" ht="93.6">
      <c r="A89" s="28" t="s">
        <v>32</v>
      </c>
      <c r="B89" s="30" t="s">
        <v>33</v>
      </c>
      <c r="C89" s="24">
        <v>45000</v>
      </c>
      <c r="D89" s="24">
        <v>11300</v>
      </c>
      <c r="E89" s="24">
        <v>0</v>
      </c>
      <c r="F89" s="22">
        <f t="shared" si="6"/>
        <v>11300</v>
      </c>
      <c r="G89" s="23">
        <f t="shared" si="5"/>
        <v>0</v>
      </c>
      <c r="H89" s="20"/>
    </row>
    <row r="90" spans="1:8" ht="78">
      <c r="A90" s="28" t="s">
        <v>139</v>
      </c>
      <c r="B90" s="30" t="s">
        <v>140</v>
      </c>
      <c r="C90" s="24">
        <v>838700</v>
      </c>
      <c r="D90" s="24">
        <v>838700</v>
      </c>
      <c r="E90" s="24">
        <v>0</v>
      </c>
      <c r="F90" s="22">
        <f t="shared" si="6"/>
        <v>838700</v>
      </c>
      <c r="G90" s="23">
        <f t="shared" si="5"/>
        <v>0</v>
      </c>
      <c r="H90" s="20"/>
    </row>
    <row r="91" spans="1:8" ht="62.4">
      <c r="A91" s="28" t="s">
        <v>112</v>
      </c>
      <c r="B91" s="30" t="s">
        <v>113</v>
      </c>
      <c r="C91" s="24">
        <v>556400</v>
      </c>
      <c r="D91" s="24">
        <v>556400</v>
      </c>
      <c r="E91" s="24">
        <v>336279.03999999998</v>
      </c>
      <c r="F91" s="22">
        <f t="shared" si="6"/>
        <v>220120.96000000002</v>
      </c>
      <c r="G91" s="23">
        <f t="shared" si="5"/>
        <v>60.438360891445001</v>
      </c>
      <c r="H91" s="20"/>
    </row>
    <row r="92" spans="1:8" ht="78">
      <c r="A92" s="28" t="s">
        <v>141</v>
      </c>
      <c r="B92" s="30" t="s">
        <v>142</v>
      </c>
      <c r="C92" s="24">
        <v>200700</v>
      </c>
      <c r="D92" s="24">
        <v>200700</v>
      </c>
      <c r="E92" s="24">
        <v>0</v>
      </c>
      <c r="F92" s="22">
        <f t="shared" si="6"/>
        <v>200700</v>
      </c>
      <c r="G92" s="23">
        <f t="shared" si="5"/>
        <v>0</v>
      </c>
      <c r="H92" s="20"/>
    </row>
    <row r="93" spans="1:8" s="11" customFormat="1" ht="17.399999999999999">
      <c r="A93" s="27" t="s">
        <v>42</v>
      </c>
      <c r="B93" s="29" t="s">
        <v>43</v>
      </c>
      <c r="C93" s="22">
        <v>341573.42</v>
      </c>
      <c r="D93" s="22">
        <f>D94+D95</f>
        <v>299073.42000000004</v>
      </c>
      <c r="E93" s="22">
        <v>270124.52</v>
      </c>
      <c r="F93" s="22">
        <f>F94+F95</f>
        <v>28948.900000000009</v>
      </c>
      <c r="G93" s="23">
        <f t="shared" si="5"/>
        <v>90.320470471765759</v>
      </c>
      <c r="H93" s="19"/>
    </row>
    <row r="94" spans="1:8" ht="93.6">
      <c r="A94" s="28" t="s">
        <v>53</v>
      </c>
      <c r="B94" s="30" t="s">
        <v>155</v>
      </c>
      <c r="C94" s="24">
        <v>170000</v>
      </c>
      <c r="D94" s="24">
        <v>127500</v>
      </c>
      <c r="E94" s="24">
        <v>98551.099999999991</v>
      </c>
      <c r="F94" s="22">
        <f t="shared" si="6"/>
        <v>28948.900000000009</v>
      </c>
      <c r="G94" s="23">
        <f t="shared" si="5"/>
        <v>77.294980392156859</v>
      </c>
      <c r="H94" s="20"/>
    </row>
    <row r="95" spans="1:8" ht="18">
      <c r="A95" s="28" t="s">
        <v>56</v>
      </c>
      <c r="B95" s="30" t="s">
        <v>57</v>
      </c>
      <c r="C95" s="24">
        <v>171573.42</v>
      </c>
      <c r="D95" s="24">
        <v>171573.42</v>
      </c>
      <c r="E95" s="24">
        <v>171573.42</v>
      </c>
      <c r="F95" s="22">
        <f t="shared" si="6"/>
        <v>0</v>
      </c>
      <c r="G95" s="23">
        <f t="shared" si="5"/>
        <v>100</v>
      </c>
      <c r="H95" s="20"/>
    </row>
    <row r="96" spans="1:8" s="11" customFormat="1" ht="17.399999999999999">
      <c r="A96" s="27" t="s">
        <v>60</v>
      </c>
      <c r="B96" s="29" t="s">
        <v>61</v>
      </c>
      <c r="C96" s="22">
        <v>154192.22999999998</v>
      </c>
      <c r="D96" s="22">
        <f>SUM(D97:D99)</f>
        <v>147242.22999999998</v>
      </c>
      <c r="E96" s="22">
        <v>142151.22999999998</v>
      </c>
      <c r="F96" s="22">
        <f>SUM(F97:F99)</f>
        <v>5091</v>
      </c>
      <c r="G96" s="23">
        <f t="shared" si="5"/>
        <v>96.542432154144905</v>
      </c>
      <c r="H96" s="19"/>
    </row>
    <row r="97" spans="1:8" ht="18">
      <c r="A97" s="28" t="s">
        <v>62</v>
      </c>
      <c r="B97" s="30" t="s">
        <v>63</v>
      </c>
      <c r="C97" s="24">
        <v>38803.56</v>
      </c>
      <c r="D97" s="24">
        <v>38803.56</v>
      </c>
      <c r="E97" s="24">
        <v>38803.56</v>
      </c>
      <c r="F97" s="22">
        <f t="shared" si="6"/>
        <v>0</v>
      </c>
      <c r="G97" s="23">
        <f t="shared" si="5"/>
        <v>100</v>
      </c>
      <c r="H97" s="20"/>
    </row>
    <row r="98" spans="1:8" ht="18">
      <c r="A98" s="28" t="s">
        <v>64</v>
      </c>
      <c r="B98" s="30" t="s">
        <v>65</v>
      </c>
      <c r="C98" s="24">
        <v>65496.67</v>
      </c>
      <c r="D98" s="24">
        <v>65496.67</v>
      </c>
      <c r="E98" s="24">
        <v>65496.67</v>
      </c>
      <c r="F98" s="22">
        <f t="shared" si="6"/>
        <v>0</v>
      </c>
      <c r="G98" s="23">
        <f t="shared" si="5"/>
        <v>100</v>
      </c>
      <c r="H98" s="20"/>
    </row>
    <row r="99" spans="1:8" ht="46.8">
      <c r="A99" s="28" t="s">
        <v>66</v>
      </c>
      <c r="B99" s="30" t="s">
        <v>67</v>
      </c>
      <c r="C99" s="24">
        <v>49892</v>
      </c>
      <c r="D99" s="24">
        <v>42942</v>
      </c>
      <c r="E99" s="24">
        <v>37851</v>
      </c>
      <c r="F99" s="22">
        <f t="shared" si="6"/>
        <v>5091</v>
      </c>
      <c r="G99" s="23">
        <f t="shared" si="5"/>
        <v>88.144473941595635</v>
      </c>
      <c r="H99" s="20"/>
    </row>
    <row r="100" spans="1:8" s="11" customFormat="1" ht="17.399999999999999">
      <c r="A100" s="27" t="s">
        <v>72</v>
      </c>
      <c r="B100" s="29" t="s">
        <v>73</v>
      </c>
      <c r="C100" s="22">
        <v>2884</v>
      </c>
      <c r="D100" s="22">
        <v>2163</v>
      </c>
      <c r="E100" s="22">
        <v>384</v>
      </c>
      <c r="F100" s="22">
        <f t="shared" si="6"/>
        <v>1779</v>
      </c>
      <c r="G100" s="23">
        <f t="shared" si="5"/>
        <v>17.753120665742024</v>
      </c>
      <c r="H100" s="19"/>
    </row>
    <row r="101" spans="1:8" ht="46.8">
      <c r="A101" s="28" t="s">
        <v>74</v>
      </c>
      <c r="B101" s="30" t="s">
        <v>75</v>
      </c>
      <c r="C101" s="24">
        <v>2884</v>
      </c>
      <c r="D101" s="24">
        <v>2163</v>
      </c>
      <c r="E101" s="24">
        <v>384</v>
      </c>
      <c r="F101" s="22">
        <f t="shared" si="6"/>
        <v>1779</v>
      </c>
      <c r="G101" s="23">
        <f t="shared" si="5"/>
        <v>17.753120665742024</v>
      </c>
      <c r="H101" s="20"/>
    </row>
    <row r="102" spans="1:8" s="11" customFormat="1" ht="17.399999999999999">
      <c r="A102" s="27" t="s">
        <v>78</v>
      </c>
      <c r="B102" s="29" t="s">
        <v>79</v>
      </c>
      <c r="C102" s="22">
        <v>3747975</v>
      </c>
      <c r="D102" s="22">
        <v>3747975</v>
      </c>
      <c r="E102" s="22">
        <v>370000</v>
      </c>
      <c r="F102" s="22">
        <f t="shared" si="6"/>
        <v>3377975</v>
      </c>
      <c r="G102" s="23">
        <f t="shared" si="5"/>
        <v>9.8719975453411504</v>
      </c>
      <c r="H102" s="19"/>
    </row>
    <row r="103" spans="1:8" ht="18">
      <c r="A103" s="28" t="s">
        <v>82</v>
      </c>
      <c r="B103" s="30" t="s">
        <v>83</v>
      </c>
      <c r="C103" s="24">
        <v>3747975</v>
      </c>
      <c r="D103" s="24">
        <v>3747975</v>
      </c>
      <c r="E103" s="24">
        <v>370000</v>
      </c>
      <c r="F103" s="22">
        <f t="shared" si="6"/>
        <v>3377975</v>
      </c>
      <c r="G103" s="23">
        <f t="shared" si="5"/>
        <v>9.8719975453411504</v>
      </c>
      <c r="H103" s="20"/>
    </row>
    <row r="104" spans="1:8" s="11" customFormat="1" ht="17.399999999999999">
      <c r="A104" s="27" t="s">
        <v>86</v>
      </c>
      <c r="B104" s="29" t="s">
        <v>87</v>
      </c>
      <c r="C104" s="22">
        <v>733000</v>
      </c>
      <c r="D104" s="22">
        <v>733000</v>
      </c>
      <c r="E104" s="22">
        <v>597000</v>
      </c>
      <c r="F104" s="22">
        <f t="shared" si="6"/>
        <v>136000</v>
      </c>
      <c r="G104" s="23">
        <f t="shared" si="5"/>
        <v>81.446111869031384</v>
      </c>
      <c r="H104" s="19"/>
    </row>
    <row r="105" spans="1:8" ht="46.8">
      <c r="A105" s="28" t="s">
        <v>88</v>
      </c>
      <c r="B105" s="30" t="s">
        <v>89</v>
      </c>
      <c r="C105" s="24">
        <v>150000</v>
      </c>
      <c r="D105" s="24">
        <v>150000</v>
      </c>
      <c r="E105" s="24">
        <v>150000</v>
      </c>
      <c r="F105" s="22">
        <f t="shared" si="6"/>
        <v>0</v>
      </c>
      <c r="G105" s="23">
        <f t="shared" si="5"/>
        <v>100</v>
      </c>
      <c r="H105" s="20"/>
    </row>
    <row r="106" spans="1:8" ht="31.2">
      <c r="A106" s="28" t="s">
        <v>130</v>
      </c>
      <c r="B106" s="30" t="s">
        <v>159</v>
      </c>
      <c r="C106" s="24">
        <v>483000</v>
      </c>
      <c r="D106" s="24">
        <v>483000</v>
      </c>
      <c r="E106" s="24">
        <v>447000</v>
      </c>
      <c r="F106" s="22">
        <f t="shared" si="6"/>
        <v>36000</v>
      </c>
      <c r="G106" s="23">
        <f t="shared" si="5"/>
        <v>92.546583850931668</v>
      </c>
      <c r="H106" s="20"/>
    </row>
    <row r="107" spans="1:8" ht="31.2">
      <c r="A107" s="28" t="s">
        <v>143</v>
      </c>
      <c r="B107" s="30" t="s">
        <v>160</v>
      </c>
      <c r="C107" s="24">
        <v>100000</v>
      </c>
      <c r="D107" s="24">
        <v>100000</v>
      </c>
      <c r="E107" s="24">
        <v>0</v>
      </c>
      <c r="F107" s="22">
        <f t="shared" si="6"/>
        <v>100000</v>
      </c>
      <c r="G107" s="23">
        <f t="shared" si="5"/>
        <v>0</v>
      </c>
      <c r="H107" s="20"/>
    </row>
    <row r="108" spans="1:8" s="11" customFormat="1" ht="17.399999999999999">
      <c r="A108" s="27" t="s">
        <v>92</v>
      </c>
      <c r="B108" s="29" t="s">
        <v>93</v>
      </c>
      <c r="C108" s="22">
        <v>841229.52</v>
      </c>
      <c r="D108" s="22">
        <v>829779.52</v>
      </c>
      <c r="E108" s="22">
        <v>465058.29</v>
      </c>
      <c r="F108" s="22">
        <f t="shared" si="6"/>
        <v>364721.23000000004</v>
      </c>
      <c r="G108" s="23">
        <f t="shared" si="5"/>
        <v>56.046007257445929</v>
      </c>
      <c r="H108" s="19"/>
    </row>
    <row r="109" spans="1:8" ht="31.2">
      <c r="A109" s="28" t="s">
        <v>94</v>
      </c>
      <c r="B109" s="30" t="s">
        <v>95</v>
      </c>
      <c r="C109" s="24">
        <v>737025</v>
      </c>
      <c r="D109" s="24">
        <v>737025</v>
      </c>
      <c r="E109" s="24">
        <v>440010</v>
      </c>
      <c r="F109" s="22">
        <f t="shared" si="6"/>
        <v>297015</v>
      </c>
      <c r="G109" s="23">
        <f t="shared" si="5"/>
        <v>59.700824259692688</v>
      </c>
      <c r="H109" s="20"/>
    </row>
    <row r="110" spans="1:8" ht="31.2">
      <c r="A110" s="28" t="s">
        <v>114</v>
      </c>
      <c r="B110" s="30" t="s">
        <v>115</v>
      </c>
      <c r="C110" s="24">
        <v>104204.52</v>
      </c>
      <c r="D110" s="24">
        <v>92754.52</v>
      </c>
      <c r="E110" s="24">
        <v>25048.29</v>
      </c>
      <c r="F110" s="22">
        <f t="shared" si="6"/>
        <v>67706.23000000001</v>
      </c>
      <c r="G110" s="23">
        <f t="shared" si="5"/>
        <v>27.004926552366399</v>
      </c>
      <c r="H110" s="20"/>
    </row>
    <row r="111" spans="1:8" s="11" customFormat="1" ht="17.399999999999999">
      <c r="A111" s="27" t="s">
        <v>102</v>
      </c>
      <c r="B111" s="29" t="s">
        <v>103</v>
      </c>
      <c r="C111" s="22">
        <v>1695000</v>
      </c>
      <c r="D111" s="22">
        <v>1695000</v>
      </c>
      <c r="E111" s="22">
        <v>1680000</v>
      </c>
      <c r="F111" s="22">
        <f t="shared" si="6"/>
        <v>15000</v>
      </c>
      <c r="G111" s="23">
        <f t="shared" si="5"/>
        <v>99.115044247787608</v>
      </c>
      <c r="H111" s="19"/>
    </row>
    <row r="112" spans="1:8" ht="46.8">
      <c r="A112" s="28" t="s">
        <v>104</v>
      </c>
      <c r="B112" s="30" t="s">
        <v>105</v>
      </c>
      <c r="C112" s="24">
        <v>1695000</v>
      </c>
      <c r="D112" s="24">
        <v>1695000</v>
      </c>
      <c r="E112" s="24">
        <v>1680000</v>
      </c>
      <c r="F112" s="22">
        <f t="shared" si="6"/>
        <v>15000</v>
      </c>
      <c r="G112" s="23">
        <f t="shared" si="5"/>
        <v>99.115044247787608</v>
      </c>
      <c r="H112" s="20"/>
    </row>
    <row r="113" spans="1:8" s="11" customFormat="1" ht="17.399999999999999">
      <c r="A113" s="45" t="s">
        <v>116</v>
      </c>
      <c r="B113" s="46"/>
      <c r="C113" s="31">
        <v>19171586.790000003</v>
      </c>
      <c r="D113" s="31">
        <f>D111+D108+D104+D102+D100+D96+D93+D81+D78</f>
        <v>18721433.932500001</v>
      </c>
      <c r="E113" s="31">
        <v>13324265.85</v>
      </c>
      <c r="F113" s="22">
        <f>F111+F108+F104+F102+F100+F96+F93+F81+F78</f>
        <v>5397168.0824999996</v>
      </c>
      <c r="G113" s="23">
        <f t="shared" si="5"/>
        <v>71.17118217568455</v>
      </c>
      <c r="H113" s="19"/>
    </row>
    <row r="114" spans="1:8" s="11" customFormat="1" ht="17.399999999999999">
      <c r="A114" s="40" t="s">
        <v>117</v>
      </c>
      <c r="B114" s="41"/>
      <c r="C114" s="32">
        <f>C113+C76</f>
        <v>228053248.78999999</v>
      </c>
      <c r="D114" s="15">
        <f t="shared" ref="D114:F114" si="7">D113+D76</f>
        <v>190123509.9325</v>
      </c>
      <c r="E114" s="15">
        <f t="shared" si="7"/>
        <v>144565409.87000003</v>
      </c>
      <c r="F114" s="25">
        <f t="shared" si="7"/>
        <v>45558100.06249997</v>
      </c>
      <c r="G114" s="26">
        <f t="shared" ref="G114" si="8">E114/D114*100</f>
        <v>76.037629392243716</v>
      </c>
      <c r="H114" s="10"/>
    </row>
    <row r="115" spans="1:8">
      <c r="A115" s="42" t="s">
        <v>121</v>
      </c>
      <c r="B115" s="42"/>
      <c r="C115" s="42"/>
      <c r="D115" s="42"/>
      <c r="E115" s="42"/>
      <c r="F115" s="42"/>
      <c r="G115" s="42"/>
      <c r="H115" s="10"/>
    </row>
    <row r="116" spans="1:8">
      <c r="A116" s="16"/>
      <c r="B116" s="16"/>
      <c r="C116" s="16"/>
      <c r="D116" s="16"/>
      <c r="E116" s="16"/>
      <c r="F116" s="16"/>
      <c r="G116" s="16"/>
      <c r="H116" s="10"/>
    </row>
    <row r="117" spans="1:8" ht="18">
      <c r="A117" s="17" t="s">
        <v>118</v>
      </c>
      <c r="B117" s="17"/>
      <c r="C117" s="12"/>
      <c r="D117" s="12"/>
      <c r="E117" s="12"/>
      <c r="F117" s="12"/>
      <c r="G117" s="12"/>
      <c r="H117" s="7"/>
    </row>
    <row r="118" spans="1:8" ht="18">
      <c r="A118" s="17" t="s">
        <v>109</v>
      </c>
      <c r="B118" s="17"/>
      <c r="C118" s="12"/>
      <c r="D118" s="12"/>
      <c r="E118" s="12"/>
      <c r="F118" s="38" t="s">
        <v>119</v>
      </c>
      <c r="G118" s="38"/>
      <c r="H118" s="7"/>
    </row>
  </sheetData>
  <mergeCells count="9">
    <mergeCell ref="A6:G6"/>
    <mergeCell ref="A7:G7"/>
    <mergeCell ref="F118:G118"/>
    <mergeCell ref="A11:G11"/>
    <mergeCell ref="A114:B114"/>
    <mergeCell ref="A115:G115"/>
    <mergeCell ref="A77:G77"/>
    <mergeCell ref="A76:B76"/>
    <mergeCell ref="A113:B113"/>
  </mergeCells>
  <conditionalFormatting sqref="D78:D113 E78:E83 E86:G86 E89:F89 E93:F93 E95:F95 E97:F97 E100:G100 B12:B71 A12:A72 C12:G72 A78:C83 C74:F76 A74:B75 F78:F113">
    <cfRule type="expression" dxfId="38" priority="97" stopIfTrue="1">
      <formula>#REF!=1</formula>
    </cfRule>
    <cfRule type="expression" dxfId="37" priority="98" stopIfTrue="1">
      <formula>#REF!=2</formula>
    </cfRule>
    <cfRule type="expression" dxfId="36" priority="99" stopIfTrue="1">
      <formula>#REF!=3</formula>
    </cfRule>
  </conditionalFormatting>
  <conditionalFormatting sqref="A12:A75 A78:A112">
    <cfRule type="expression" dxfId="35" priority="16" stopIfTrue="1">
      <formula>#REF!=1</formula>
    </cfRule>
    <cfRule type="expression" dxfId="34" priority="17" stopIfTrue="1">
      <formula>#REF!=2</formula>
    </cfRule>
    <cfRule type="expression" dxfId="33" priority="18" stopIfTrue="1">
      <formula>#REF!=3</formula>
    </cfRule>
  </conditionalFormatting>
  <conditionalFormatting sqref="B12:B75 B78:B112">
    <cfRule type="expression" dxfId="32" priority="16" stopIfTrue="1">
      <formula>#REF!=1</formula>
    </cfRule>
    <cfRule type="expression" dxfId="31" priority="17" stopIfTrue="1">
      <formula>#REF!=2</formula>
    </cfRule>
    <cfRule type="expression" dxfId="30" priority="18" stopIfTrue="1">
      <formula>#REF!=3</formula>
    </cfRule>
  </conditionalFormatting>
  <conditionalFormatting sqref="C12:C76 C78:C113">
    <cfRule type="expression" dxfId="29" priority="16" stopIfTrue="1">
      <formula>#REF!=1</formula>
    </cfRule>
    <cfRule type="expression" dxfId="28" priority="17" stopIfTrue="1">
      <formula>#REF!=2</formula>
    </cfRule>
    <cfRule type="expression" dxfId="27" priority="18" stopIfTrue="1">
      <formula>#REF!=3</formula>
    </cfRule>
  </conditionalFormatting>
  <conditionalFormatting sqref="D12:D76 D78:D113">
    <cfRule type="expression" dxfId="26" priority="16" stopIfTrue="1">
      <formula>#REF!=1</formula>
    </cfRule>
    <cfRule type="expression" dxfId="25" priority="17" stopIfTrue="1">
      <formula>#REF!=2</formula>
    </cfRule>
    <cfRule type="expression" dxfId="24" priority="18" stopIfTrue="1">
      <formula>#REF!=3</formula>
    </cfRule>
  </conditionalFormatting>
  <conditionalFormatting sqref="E12:E76 E78:E113">
    <cfRule type="expression" dxfId="23" priority="16" stopIfTrue="1">
      <formula>#REF!=1</formula>
    </cfRule>
    <cfRule type="expression" dxfId="22" priority="17" stopIfTrue="1">
      <formula>#REF!=2</formula>
    </cfRule>
    <cfRule type="expression" dxfId="21" priority="18" stopIfTrue="1">
      <formula>#REF!=3</formula>
    </cfRule>
  </conditionalFormatting>
  <conditionalFormatting sqref="F12:F76 F78:F113">
    <cfRule type="expression" dxfId="20" priority="16" stopIfTrue="1">
      <formula>#REF!=1</formula>
    </cfRule>
    <cfRule type="expression" dxfId="19" priority="17" stopIfTrue="1">
      <formula>#REF!=2</formula>
    </cfRule>
    <cfRule type="expression" dxfId="18" priority="18" stopIfTrue="1">
      <formula>#REF!=3</formula>
    </cfRule>
  </conditionalFormatting>
  <conditionalFormatting sqref="G12:G76 G78:G113">
    <cfRule type="expression" dxfId="17" priority="16" stopIfTrue="1">
      <formula>#REF!=1</formula>
    </cfRule>
    <cfRule type="expression" dxfId="16" priority="17" stopIfTrue="1">
      <formula>#REF!=2</formula>
    </cfRule>
    <cfRule type="expression" dxfId="15" priority="18" stopIfTrue="1">
      <formula>#REF!=3</formula>
    </cfRule>
  </conditionalFormatting>
  <conditionalFormatting sqref="F78">
    <cfRule type="expression" dxfId="14" priority="13" stopIfTrue="1">
      <formula>#REF!=1</formula>
    </cfRule>
    <cfRule type="expression" dxfId="13" priority="14" stopIfTrue="1">
      <formula>#REF!=2</formula>
    </cfRule>
    <cfRule type="expression" dxfId="12" priority="15" stopIfTrue="1">
      <formula>#REF!=3</formula>
    </cfRule>
  </conditionalFormatting>
  <conditionalFormatting sqref="F81">
    <cfRule type="expression" dxfId="11" priority="10" stopIfTrue="1">
      <formula>#REF!=1</formula>
    </cfRule>
    <cfRule type="expression" dxfId="10" priority="11" stopIfTrue="1">
      <formula>#REF!=2</formula>
    </cfRule>
    <cfRule type="expression" dxfId="9" priority="12" stopIfTrue="1">
      <formula>#REF!=3</formula>
    </cfRule>
  </conditionalFormatting>
  <conditionalFormatting sqref="F93">
    <cfRule type="expression" dxfId="8" priority="7" stopIfTrue="1">
      <formula>#REF!=1</formula>
    </cfRule>
    <cfRule type="expression" dxfId="7" priority="8" stopIfTrue="1">
      <formula>#REF!=2</formula>
    </cfRule>
    <cfRule type="expression" dxfId="6" priority="9" stopIfTrue="1">
      <formula>#REF!=3</formula>
    </cfRule>
  </conditionalFormatting>
  <conditionalFormatting sqref="F96">
    <cfRule type="expression" dxfId="5" priority="4" stopIfTrue="1">
      <formula>#REF!=1</formula>
    </cfRule>
    <cfRule type="expression" dxfId="4" priority="5" stopIfTrue="1">
      <formula>#REF!=2</formula>
    </cfRule>
    <cfRule type="expression" dxfId="3" priority="6" stopIfTrue="1">
      <formula>#REF!=3</formula>
    </cfRule>
  </conditionalFormatting>
  <conditionalFormatting sqref="F113">
    <cfRule type="expression" dxfId="2" priority="1" stopIfTrue="1">
      <formula>#REF!=1</formula>
    </cfRule>
    <cfRule type="expression" dxfId="1" priority="2" stopIfTrue="1">
      <formula>#REF!=2</formula>
    </cfRule>
    <cfRule type="expression" dxfId="0" priority="3" stopIfTrue="1">
      <formula>#REF!=3</formula>
    </cfRule>
  </conditionalFormatting>
  <pageMargins left="1.1811023622047245" right="0.31496062992125984" top="0.78740157480314965" bottom="0.70866141732283472" header="0.59055118110236227" footer="0"/>
  <pageSetup paperSize="9" scale="66" fitToHeight="500" orientation="portrait" r:id="rId1"/>
  <headerFooter differentFirst="1">
    <oddHeader>&amp;C&amp;"Times New Roman,обычный"&amp;14&amp;P&amp;R&amp;"Times New Roman,обычный"&amp;14Продовження додатка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Видатки</vt:lpstr>
      <vt:lpstr>Лист1</vt:lpstr>
      <vt:lpstr>Видатки!Заголовки_для_печати</vt:lpstr>
      <vt:lpstr>Видатки!Область_печати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lisicya</cp:lastModifiedBy>
  <cp:lastPrinted>2025-10-26T11:49:49Z</cp:lastPrinted>
  <dcterms:created xsi:type="dcterms:W3CDTF">2025-04-04T08:31:33Z</dcterms:created>
  <dcterms:modified xsi:type="dcterms:W3CDTF">2025-10-30T13:37:20Z</dcterms:modified>
</cp:coreProperties>
</file>