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21072" windowHeight="12600"/>
  </bookViews>
  <sheets>
    <sheet name="Видатки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Видатки!$9:$10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Видатки!$A$1:$G$79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L18" i="2"/>
  <c r="K18"/>
  <c r="J18"/>
  <c r="F74"/>
  <c r="F68"/>
  <c r="F69"/>
  <c r="G75"/>
  <c r="D68"/>
  <c r="G69"/>
  <c r="F67"/>
  <c r="G67"/>
  <c r="G68"/>
  <c r="F70"/>
  <c r="G70"/>
  <c r="F71"/>
  <c r="G71"/>
  <c r="F72"/>
  <c r="G72"/>
  <c r="F73"/>
  <c r="G73"/>
  <c r="G66"/>
  <c r="F66"/>
  <c r="E75"/>
  <c r="C75"/>
  <c r="E74"/>
  <c r="C74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D74" l="1"/>
  <c r="D75" l="1"/>
  <c r="G74"/>
  <c r="F75"/>
</calcChain>
</file>

<file path=xl/sharedStrings.xml><?xml version="1.0" encoding="utf-8"?>
<sst xmlns="http://schemas.openxmlformats.org/spreadsheetml/2006/main" count="143" uniqueCount="126">
  <si>
    <t>Код</t>
  </si>
  <si>
    <t>Показник</t>
  </si>
  <si>
    <t>Загальний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</si>
  <si>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</si>
  <si>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</si>
  <si>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</si>
  <si>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</si>
  <si>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</si>
  <si>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</si>
  <si>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</si>
  <si>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</si>
  <si>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</si>
  <si>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</si>
  <si>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</si>
  <si>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</si>
  <si>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</si>
  <si>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</si>
  <si>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</si>
  <si>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</si>
  <si>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</si>
  <si>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</si>
  <si>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</si>
  <si>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</si>
  <si>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</si>
  <si>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</si>
  <si>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</si>
  <si>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</si>
  <si>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</si>
  <si>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</si>
  <si>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</si>
  <si>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</si>
  <si>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</si>
  <si>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</si>
  <si>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</si>
  <si>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</si>
  <si>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2000</t>
  </si>
  <si>
    <t>2010</t>
  </si>
  <si>
    <t>Багатопрофільна стаціонарна медична допомога населенню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</si>
  <si>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</si>
  <si>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</si>
  <si>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3000</t>
  </si>
  <si>
    <t>Соціальний захист та соціальне забезпечення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</si>
  <si>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</si>
  <si>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</si>
  <si>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</si>
  <si>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</si>
  <si>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3112</t>
  </si>
  <si>
    <t>Заходи державної політики з питань дітей та їх соціального захисту</t>
  </si>
  <si>
    <t>3121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</si>
  <si>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</si>
  <si>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</si>
  <si>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</si>
  <si>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Організація та проведення громадських робіт</t>
  </si>
  <si>
    <t>3242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</si>
  <si>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</si>
  <si>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</si>
  <si>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</si>
  <si>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</si>
  <si>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</si>
  <si>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</si>
  <si>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</si>
  <si>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</si>
  <si>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</si>
  <si>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4082</t>
  </si>
  <si>
    <t>Інші заходи в галузі культури і мистецтва</t>
  </si>
  <si>
    <t>5000</t>
  </si>
  <si>
    <t>Фiзична культура i спорт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</si>
  <si>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</si>
  <si>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</si>
  <si>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</si>
  <si>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</si>
  <si>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</si>
  <si>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</si>
  <si>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</si>
  <si>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</si>
  <si>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6040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</si>
  <si>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</si>
  <si>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</si>
  <si>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</si>
  <si>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</si>
  <si>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8220</t>
  </si>
  <si>
    <t>Заходи та роботи з мобілізаційної підготовки місцевого значення</t>
  </si>
  <si>
    <t>8230</t>
  </si>
  <si>
    <t>Інші заходи громадського порядку та безпеки</t>
  </si>
  <si>
    <t>8710</t>
  </si>
  <si>
    <t>Резервний фонд місцевого бюджету</t>
  </si>
  <si>
    <t>9000</t>
  </si>
  <si>
    <t>Міжбюджетні трансферти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</si>
  <si>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</si>
  <si>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</si>
  <si>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Виконання видаткової частини бюджету Межівської селищної територіальної громади</t>
  </si>
  <si>
    <t>грн</t>
  </si>
  <si>
    <t xml:space="preserve">до рішення виконавчого комітету </t>
  </si>
  <si>
    <t>Межівської селищної ради</t>
  </si>
  <si>
    <t>Всього видатки загального фонду</t>
  </si>
  <si>
    <t>Спеціальний фонд</t>
  </si>
  <si>
    <t>Всього видатки спеціального фонду</t>
  </si>
  <si>
    <t>Всього видатки</t>
  </si>
  <si>
    <t>Начальник фінансового відділу</t>
  </si>
  <si>
    <t>Наталія КЛЮЧИК</t>
  </si>
  <si>
    <t>Додаток 3</t>
  </si>
  <si>
    <t>_____________________________________________</t>
  </si>
  <si>
    <t>План на 2026 рік з урахуванням змін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</si>
  <si>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</si>
  <si>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</si>
  <si>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заходи та заклади у сфері соціального захисту і соціального забезпечення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</si>
  <si>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</si>
  <si>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</si>
  <si>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6090</t>
  </si>
  <si>
    <t>Інша діяльність у сфері житлово-комунального господарства</t>
  </si>
  <si>
    <t>9770</t>
  </si>
  <si>
    <t>Інші субвенції з місцевого бюджету</t>
  </si>
  <si>
    <t>Забезпечення діяльності інших закладів в галузі культури і мистецтва</t>
  </si>
  <si>
    <t>7000</t>
  </si>
  <si>
    <t>Економічна діяльність</t>
  </si>
  <si>
    <t>7680</t>
  </si>
  <si>
    <t>Членські внески до асоціацій органів місцевого самоврядування</t>
  </si>
  <si>
    <t>за І півріччя 2026 року</t>
  </si>
  <si>
    <t>План на                                          І півріччя 2026 року з урахуванням змін</t>
  </si>
  <si>
    <t>Касові видатки за                                                 І півріччя 2026 року</t>
  </si>
  <si>
    <t>Відхилення касових видатків від плану на                                І півріччя                               2026 року (+/-)</t>
  </si>
  <si>
    <t>% виконання плану на                        І півріччя 2026 року</t>
  </si>
  <si>
    <t>Охорона здоров’я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</si>
  <si>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</si>
  <si>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Заходи, пов’язані з поліпшенням питної води</t>
  </si>
  <si>
    <t>від 06 серпня 2026 року № 77</t>
  </si>
</sst>
</file>

<file path=xl/styles.xml><?xml version="1.0" encoding="utf-8"?>
<styleSheet xmlns="http://schemas.openxmlformats.org/spreadsheetml/2006/main">
  <numFmts count="1">
    <numFmt numFmtId="164" formatCode="#,##0.0"/>
  </numFmts>
  <fonts count="3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5" fillId="7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0" borderId="7" applyNumberFormat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2" fillId="22" borderId="9" applyNumberFormat="0" applyFont="0" applyAlignment="0" applyProtection="0"/>
    <xf numFmtId="0" fontId="1" fillId="22" borderId="9" applyNumberFormat="0" applyFont="0" applyAlignment="0" applyProtection="0"/>
    <xf numFmtId="0" fontId="19" fillId="21" borderId="10" applyNumberFormat="0" applyAlignment="0" applyProtection="0"/>
    <xf numFmtId="0" fontId="20" fillId="23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22" borderId="9" applyNumberFormat="0" applyFont="0" applyAlignment="0" applyProtection="0"/>
    <xf numFmtId="0" fontId="4" fillId="0" borderId="0"/>
    <xf numFmtId="0" fontId="30" fillId="0" borderId="0"/>
  </cellStyleXfs>
  <cellXfs count="56">
    <xf numFmtId="0" fontId="0" fillId="0" borderId="0" xfId="0"/>
    <xf numFmtId="0" fontId="26" fillId="24" borderId="0" xfId="0" applyFont="1" applyFill="1"/>
    <xf numFmtId="0" fontId="24" fillId="24" borderId="0" xfId="1" applyFont="1" applyFill="1"/>
    <xf numFmtId="0" fontId="24" fillId="24" borderId="0" xfId="67" applyFont="1" applyFill="1" applyAlignment="1">
      <alignment horizontal="right"/>
    </xf>
    <xf numFmtId="0" fontId="25" fillId="24" borderId="1" xfId="67" applyFont="1" applyFill="1" applyBorder="1" applyAlignment="1">
      <alignment horizontal="center" vertical="center" wrapText="1"/>
    </xf>
    <xf numFmtId="0" fontId="25" fillId="24" borderId="0" xfId="67" applyFont="1" applyFill="1" applyAlignment="1">
      <alignment horizontal="center"/>
    </xf>
    <xf numFmtId="0" fontId="25" fillId="24" borderId="0" xfId="1" applyFont="1" applyFill="1" applyAlignment="1">
      <alignment horizontal="center"/>
    </xf>
    <xf numFmtId="0" fontId="0" fillId="24" borderId="0" xfId="0" applyFill="1"/>
    <xf numFmtId="4" fontId="24" fillId="24" borderId="0" xfId="1" applyNumberFormat="1" applyFont="1" applyFill="1" applyAlignment="1">
      <alignment vertical="center"/>
    </xf>
    <xf numFmtId="0" fontId="24" fillId="24" borderId="0" xfId="1" applyFont="1" applyFill="1" applyAlignment="1">
      <alignment horizontal="center"/>
    </xf>
    <xf numFmtId="0" fontId="24" fillId="24" borderId="0" xfId="1" applyFont="1" applyFill="1" applyAlignment="1">
      <alignment wrapText="1"/>
    </xf>
    <xf numFmtId="0" fontId="25" fillId="24" borderId="0" xfId="67" applyFont="1" applyFill="1"/>
    <xf numFmtId="0" fontId="25" fillId="24" borderId="0" xfId="1" applyFont="1" applyFill="1"/>
    <xf numFmtId="0" fontId="27" fillId="24" borderId="0" xfId="0" applyFont="1" applyFill="1"/>
    <xf numFmtId="0" fontId="28" fillId="24" borderId="0" xfId="67" applyFont="1" applyFill="1"/>
    <xf numFmtId="0" fontId="28" fillId="24" borderId="0" xfId="1" applyFont="1" applyFill="1"/>
    <xf numFmtId="4" fontId="25" fillId="24" borderId="1" xfId="67" applyNumberFormat="1" applyFont="1" applyFill="1" applyBorder="1" applyAlignment="1">
      <alignment vertical="top"/>
    </xf>
    <xf numFmtId="0" fontId="25" fillId="24" borderId="0" xfId="67" applyFont="1" applyFill="1" applyBorder="1" applyAlignment="1">
      <alignment horizontal="center"/>
    </xf>
    <xf numFmtId="0" fontId="27" fillId="24" borderId="0" xfId="0" applyFont="1" applyFill="1" applyAlignment="1">
      <alignment horizontal="left"/>
    </xf>
    <xf numFmtId="164" fontId="27" fillId="24" borderId="0" xfId="0" applyNumberFormat="1" applyFont="1" applyFill="1"/>
    <xf numFmtId="164" fontId="25" fillId="24" borderId="1" xfId="67" applyNumberFormat="1" applyFont="1" applyFill="1" applyBorder="1" applyAlignment="1">
      <alignment horizontal="center" vertical="center" wrapText="1"/>
    </xf>
    <xf numFmtId="164" fontId="25" fillId="24" borderId="0" xfId="67" applyNumberFormat="1" applyFont="1" applyFill="1" applyBorder="1" applyAlignment="1">
      <alignment horizontal="center"/>
    </xf>
    <xf numFmtId="164" fontId="24" fillId="24" borderId="0" xfId="1" applyNumberFormat="1" applyFont="1" applyFill="1"/>
    <xf numFmtId="164" fontId="26" fillId="24" borderId="0" xfId="0" applyNumberFormat="1" applyFont="1" applyFill="1" applyAlignment="1">
      <alignment horizontal="right"/>
    </xf>
    <xf numFmtId="0" fontId="24" fillId="24" borderId="1" xfId="1" applyFont="1" applyFill="1" applyBorder="1" applyAlignment="1">
      <alignment horizontal="center" vertical="center"/>
    </xf>
    <xf numFmtId="0" fontId="25" fillId="24" borderId="1" xfId="1" applyFont="1" applyFill="1" applyBorder="1" applyAlignment="1">
      <alignment horizontal="center" vertical="center"/>
    </xf>
    <xf numFmtId="4" fontId="25" fillId="24" borderId="0" xfId="1" applyNumberFormat="1" applyFont="1" applyFill="1" applyAlignment="1">
      <alignment vertical="center"/>
    </xf>
    <xf numFmtId="4" fontId="24" fillId="24" borderId="0" xfId="67" applyNumberFormat="1" applyFont="1" applyFill="1" applyAlignment="1">
      <alignment vertical="center"/>
    </xf>
    <xf numFmtId="0" fontId="24" fillId="24" borderId="0" xfId="67" applyFont="1" applyFill="1"/>
    <xf numFmtId="4" fontId="25" fillId="24" borderId="0" xfId="67" applyNumberFormat="1" applyFont="1" applyFill="1" applyAlignment="1">
      <alignment vertical="center"/>
    </xf>
    <xf numFmtId="4" fontId="24" fillId="24" borderId="0" xfId="1" applyNumberFormat="1" applyFont="1" applyFill="1"/>
    <xf numFmtId="0" fontId="24" fillId="24" borderId="1" xfId="1" applyFont="1" applyFill="1" applyBorder="1" applyAlignment="1">
      <alignment horizontal="center" vertical="top"/>
    </xf>
    <xf numFmtId="0" fontId="25" fillId="24" borderId="1" xfId="1" applyFont="1" applyFill="1" applyBorder="1" applyAlignment="1">
      <alignment horizontal="center" vertical="top"/>
    </xf>
    <xf numFmtId="0" fontId="25" fillId="24" borderId="1" xfId="67" applyFont="1" applyFill="1" applyBorder="1" applyAlignment="1">
      <alignment horizontal="center" vertical="top"/>
    </xf>
    <xf numFmtId="0" fontId="24" fillId="24" borderId="1" xfId="67" applyFont="1" applyFill="1" applyBorder="1" applyAlignment="1">
      <alignment horizontal="center" vertical="top"/>
    </xf>
    <xf numFmtId="0" fontId="25" fillId="24" borderId="1" xfId="67" applyFont="1" applyFill="1" applyBorder="1" applyAlignment="1">
      <alignment vertical="top" wrapText="1"/>
    </xf>
    <xf numFmtId="0" fontId="24" fillId="24" borderId="1" xfId="67" applyFont="1" applyFill="1" applyBorder="1" applyAlignment="1">
      <alignment horizontal="justify" vertical="top" wrapText="1"/>
    </xf>
    <xf numFmtId="0" fontId="25" fillId="24" borderId="1" xfId="1" applyFont="1" applyFill="1" applyBorder="1" applyAlignment="1">
      <alignment vertical="top" wrapText="1"/>
    </xf>
    <xf numFmtId="0" fontId="24" fillId="24" borderId="1" xfId="1" applyFont="1" applyFill="1" applyBorder="1" applyAlignment="1">
      <alignment horizontal="justify" vertical="top" wrapText="1"/>
    </xf>
    <xf numFmtId="4" fontId="25" fillId="24" borderId="1" xfId="1" applyNumberFormat="1" applyFont="1" applyFill="1" applyBorder="1" applyAlignment="1">
      <alignment vertical="top"/>
    </xf>
    <xf numFmtId="164" fontId="25" fillId="24" borderId="1" xfId="1" applyNumberFormat="1" applyFont="1" applyFill="1" applyBorder="1" applyAlignment="1">
      <alignment vertical="top"/>
    </xf>
    <xf numFmtId="4" fontId="24" fillId="24" borderId="1" xfId="1" applyNumberFormat="1" applyFont="1" applyFill="1" applyBorder="1" applyAlignment="1">
      <alignment vertical="top"/>
    </xf>
    <xf numFmtId="164" fontId="24" fillId="24" borderId="1" xfId="1" applyNumberFormat="1" applyFont="1" applyFill="1" applyBorder="1" applyAlignment="1">
      <alignment vertical="top"/>
    </xf>
    <xf numFmtId="164" fontId="25" fillId="24" borderId="1" xfId="67" applyNumberFormat="1" applyFont="1" applyFill="1" applyBorder="1" applyAlignment="1">
      <alignment vertical="top"/>
    </xf>
    <xf numFmtId="4" fontId="24" fillId="24" borderId="1" xfId="67" applyNumberFormat="1" applyFont="1" applyFill="1" applyBorder="1" applyAlignment="1">
      <alignment vertical="top"/>
    </xf>
    <xf numFmtId="164" fontId="24" fillId="24" borderId="1" xfId="67" applyNumberFormat="1" applyFont="1" applyFill="1" applyBorder="1" applyAlignment="1">
      <alignment vertical="top"/>
    </xf>
    <xf numFmtId="0" fontId="29" fillId="24" borderId="0" xfId="67" applyFont="1" applyFill="1" applyAlignment="1">
      <alignment horizontal="center"/>
    </xf>
    <xf numFmtId="0" fontId="28" fillId="24" borderId="0" xfId="67" applyFont="1" applyFill="1" applyAlignment="1">
      <alignment horizontal="right"/>
    </xf>
    <xf numFmtId="0" fontId="25" fillId="24" borderId="11" xfId="67" applyFont="1" applyFill="1" applyBorder="1" applyAlignment="1">
      <alignment horizontal="center"/>
    </xf>
    <xf numFmtId="0" fontId="25" fillId="24" borderId="13" xfId="67" applyFont="1" applyFill="1" applyBorder="1" applyAlignment="1">
      <alignment horizontal="center"/>
    </xf>
    <xf numFmtId="0" fontId="25" fillId="24" borderId="12" xfId="67" applyFont="1" applyFill="1" applyBorder="1" applyAlignment="1">
      <alignment horizontal="center"/>
    </xf>
    <xf numFmtId="0" fontId="25" fillId="24" borderId="11" xfId="67" applyFont="1" applyFill="1" applyBorder="1" applyAlignment="1">
      <alignment horizontal="left"/>
    </xf>
    <xf numFmtId="0" fontId="25" fillId="24" borderId="12" xfId="67" applyFont="1" applyFill="1" applyBorder="1" applyAlignment="1">
      <alignment horizontal="left"/>
    </xf>
    <xf numFmtId="0" fontId="25" fillId="24" borderId="14" xfId="67" applyFont="1" applyFill="1" applyBorder="1" applyAlignment="1">
      <alignment horizontal="center"/>
    </xf>
    <xf numFmtId="0" fontId="25" fillId="24" borderId="11" xfId="67" applyFont="1" applyFill="1" applyBorder="1" applyAlignment="1">
      <alignment horizontal="left" vertical="top"/>
    </xf>
    <xf numFmtId="0" fontId="25" fillId="24" borderId="12" xfId="67" applyFont="1" applyFill="1" applyBorder="1" applyAlignment="1">
      <alignment horizontal="left" vertical="top"/>
    </xf>
  </cellXfs>
  <cellStyles count="7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2 2" xfId="70"/>
    <cellStyle name="Звичайний 2 3" xfId="68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Обычный 4" xfId="71"/>
    <cellStyle name="Підсумок" xfId="58"/>
    <cellStyle name="Поганий" xfId="59"/>
    <cellStyle name="Примечание 2" xfId="60"/>
    <cellStyle name="Примітка" xfId="61"/>
    <cellStyle name="Примітка 2" xfId="69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72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tabSelected="1" view="pageBreakPreview" zoomScaleNormal="100" zoomScaleSheetLayoutView="100" workbookViewId="0">
      <selection activeCell="A6" sqref="A6:G7"/>
    </sheetView>
  </sheetViews>
  <sheetFormatPr defaultRowHeight="15.6"/>
  <cols>
    <col min="1" max="1" width="12.6640625" style="9" customWidth="1"/>
    <col min="2" max="2" width="50.6640625" style="10" customWidth="1"/>
    <col min="3" max="3" width="17.44140625" style="2" customWidth="1"/>
    <col min="4" max="5" width="15.6640625" style="2" customWidth="1"/>
    <col min="6" max="6" width="17.44140625" style="2" customWidth="1"/>
    <col min="7" max="7" width="15.6640625" style="22" customWidth="1"/>
    <col min="8" max="9" width="9.109375" style="2"/>
    <col min="10" max="10" width="14.33203125" style="2" bestFit="1" customWidth="1"/>
    <col min="11" max="11" width="14.44140625" style="2" customWidth="1"/>
    <col min="12" max="247" width="9.109375" style="2"/>
    <col min="248" max="248" width="12.6640625" style="2" customWidth="1"/>
    <col min="249" max="249" width="50.6640625" style="2" customWidth="1"/>
    <col min="250" max="263" width="15.6640625" style="2" customWidth="1"/>
    <col min="264" max="503" width="9.109375" style="2"/>
    <col min="504" max="504" width="12.6640625" style="2" customWidth="1"/>
    <col min="505" max="505" width="50.6640625" style="2" customWidth="1"/>
    <col min="506" max="519" width="15.6640625" style="2" customWidth="1"/>
    <col min="520" max="759" width="9.109375" style="2"/>
    <col min="760" max="760" width="12.6640625" style="2" customWidth="1"/>
    <col min="761" max="761" width="50.6640625" style="2" customWidth="1"/>
    <col min="762" max="775" width="15.6640625" style="2" customWidth="1"/>
    <col min="776" max="1015" width="9.109375" style="2"/>
    <col min="1016" max="1016" width="12.6640625" style="2" customWidth="1"/>
    <col min="1017" max="1017" width="50.6640625" style="2" customWidth="1"/>
    <col min="1018" max="1031" width="15.6640625" style="2" customWidth="1"/>
    <col min="1032" max="1271" width="9.109375" style="2"/>
    <col min="1272" max="1272" width="12.6640625" style="2" customWidth="1"/>
    <col min="1273" max="1273" width="50.6640625" style="2" customWidth="1"/>
    <col min="1274" max="1287" width="15.6640625" style="2" customWidth="1"/>
    <col min="1288" max="1527" width="9.109375" style="2"/>
    <col min="1528" max="1528" width="12.6640625" style="2" customWidth="1"/>
    <col min="1529" max="1529" width="50.6640625" style="2" customWidth="1"/>
    <col min="1530" max="1543" width="15.6640625" style="2" customWidth="1"/>
    <col min="1544" max="1783" width="9.109375" style="2"/>
    <col min="1784" max="1784" width="12.6640625" style="2" customWidth="1"/>
    <col min="1785" max="1785" width="50.6640625" style="2" customWidth="1"/>
    <col min="1786" max="1799" width="15.6640625" style="2" customWidth="1"/>
    <col min="1800" max="2039" width="9.109375" style="2"/>
    <col min="2040" max="2040" width="12.6640625" style="2" customWidth="1"/>
    <col min="2041" max="2041" width="50.6640625" style="2" customWidth="1"/>
    <col min="2042" max="2055" width="15.6640625" style="2" customWidth="1"/>
    <col min="2056" max="2295" width="9.109375" style="2"/>
    <col min="2296" max="2296" width="12.6640625" style="2" customWidth="1"/>
    <col min="2297" max="2297" width="50.6640625" style="2" customWidth="1"/>
    <col min="2298" max="2311" width="15.6640625" style="2" customWidth="1"/>
    <col min="2312" max="2551" width="9.109375" style="2"/>
    <col min="2552" max="2552" width="12.6640625" style="2" customWidth="1"/>
    <col min="2553" max="2553" width="50.6640625" style="2" customWidth="1"/>
    <col min="2554" max="2567" width="15.6640625" style="2" customWidth="1"/>
    <col min="2568" max="2807" width="9.109375" style="2"/>
    <col min="2808" max="2808" width="12.6640625" style="2" customWidth="1"/>
    <col min="2809" max="2809" width="50.6640625" style="2" customWidth="1"/>
    <col min="2810" max="2823" width="15.6640625" style="2" customWidth="1"/>
    <col min="2824" max="3063" width="9.109375" style="2"/>
    <col min="3064" max="3064" width="12.6640625" style="2" customWidth="1"/>
    <col min="3065" max="3065" width="50.6640625" style="2" customWidth="1"/>
    <col min="3066" max="3079" width="15.6640625" style="2" customWidth="1"/>
    <col min="3080" max="3319" width="9.109375" style="2"/>
    <col min="3320" max="3320" width="12.6640625" style="2" customWidth="1"/>
    <col min="3321" max="3321" width="50.6640625" style="2" customWidth="1"/>
    <col min="3322" max="3335" width="15.6640625" style="2" customWidth="1"/>
    <col min="3336" max="3575" width="9.109375" style="2"/>
    <col min="3576" max="3576" width="12.6640625" style="2" customWidth="1"/>
    <col min="3577" max="3577" width="50.6640625" style="2" customWidth="1"/>
    <col min="3578" max="3591" width="15.6640625" style="2" customWidth="1"/>
    <col min="3592" max="3831" width="9.109375" style="2"/>
    <col min="3832" max="3832" width="12.6640625" style="2" customWidth="1"/>
    <col min="3833" max="3833" width="50.6640625" style="2" customWidth="1"/>
    <col min="3834" max="3847" width="15.6640625" style="2" customWidth="1"/>
    <col min="3848" max="4087" width="9.109375" style="2"/>
    <col min="4088" max="4088" width="12.6640625" style="2" customWidth="1"/>
    <col min="4089" max="4089" width="50.6640625" style="2" customWidth="1"/>
    <col min="4090" max="4103" width="15.6640625" style="2" customWidth="1"/>
    <col min="4104" max="4343" width="9.109375" style="2"/>
    <col min="4344" max="4344" width="12.6640625" style="2" customWidth="1"/>
    <col min="4345" max="4345" width="50.6640625" style="2" customWidth="1"/>
    <col min="4346" max="4359" width="15.6640625" style="2" customWidth="1"/>
    <col min="4360" max="4599" width="9.109375" style="2"/>
    <col min="4600" max="4600" width="12.6640625" style="2" customWidth="1"/>
    <col min="4601" max="4601" width="50.6640625" style="2" customWidth="1"/>
    <col min="4602" max="4615" width="15.6640625" style="2" customWidth="1"/>
    <col min="4616" max="4855" width="9.109375" style="2"/>
    <col min="4856" max="4856" width="12.6640625" style="2" customWidth="1"/>
    <col min="4857" max="4857" width="50.6640625" style="2" customWidth="1"/>
    <col min="4858" max="4871" width="15.6640625" style="2" customWidth="1"/>
    <col min="4872" max="5111" width="9.109375" style="2"/>
    <col min="5112" max="5112" width="12.6640625" style="2" customWidth="1"/>
    <col min="5113" max="5113" width="50.6640625" style="2" customWidth="1"/>
    <col min="5114" max="5127" width="15.6640625" style="2" customWidth="1"/>
    <col min="5128" max="5367" width="9.109375" style="2"/>
    <col min="5368" max="5368" width="12.6640625" style="2" customWidth="1"/>
    <col min="5369" max="5369" width="50.6640625" style="2" customWidth="1"/>
    <col min="5370" max="5383" width="15.6640625" style="2" customWidth="1"/>
    <col min="5384" max="5623" width="9.109375" style="2"/>
    <col min="5624" max="5624" width="12.6640625" style="2" customWidth="1"/>
    <col min="5625" max="5625" width="50.6640625" style="2" customWidth="1"/>
    <col min="5626" max="5639" width="15.6640625" style="2" customWidth="1"/>
    <col min="5640" max="5879" width="9.109375" style="2"/>
    <col min="5880" max="5880" width="12.6640625" style="2" customWidth="1"/>
    <col min="5881" max="5881" width="50.6640625" style="2" customWidth="1"/>
    <col min="5882" max="5895" width="15.6640625" style="2" customWidth="1"/>
    <col min="5896" max="6135" width="9.109375" style="2"/>
    <col min="6136" max="6136" width="12.6640625" style="2" customWidth="1"/>
    <col min="6137" max="6137" width="50.6640625" style="2" customWidth="1"/>
    <col min="6138" max="6151" width="15.6640625" style="2" customWidth="1"/>
    <col min="6152" max="6391" width="9.109375" style="2"/>
    <col min="6392" max="6392" width="12.6640625" style="2" customWidth="1"/>
    <col min="6393" max="6393" width="50.6640625" style="2" customWidth="1"/>
    <col min="6394" max="6407" width="15.6640625" style="2" customWidth="1"/>
    <col min="6408" max="6647" width="9.109375" style="2"/>
    <col min="6648" max="6648" width="12.6640625" style="2" customWidth="1"/>
    <col min="6649" max="6649" width="50.6640625" style="2" customWidth="1"/>
    <col min="6650" max="6663" width="15.6640625" style="2" customWidth="1"/>
    <col min="6664" max="6903" width="9.109375" style="2"/>
    <col min="6904" max="6904" width="12.6640625" style="2" customWidth="1"/>
    <col min="6905" max="6905" width="50.6640625" style="2" customWidth="1"/>
    <col min="6906" max="6919" width="15.6640625" style="2" customWidth="1"/>
    <col min="6920" max="7159" width="9.109375" style="2"/>
    <col min="7160" max="7160" width="12.6640625" style="2" customWidth="1"/>
    <col min="7161" max="7161" width="50.6640625" style="2" customWidth="1"/>
    <col min="7162" max="7175" width="15.6640625" style="2" customWidth="1"/>
    <col min="7176" max="7415" width="9.109375" style="2"/>
    <col min="7416" max="7416" width="12.6640625" style="2" customWidth="1"/>
    <col min="7417" max="7417" width="50.6640625" style="2" customWidth="1"/>
    <col min="7418" max="7431" width="15.6640625" style="2" customWidth="1"/>
    <col min="7432" max="7671" width="9.109375" style="2"/>
    <col min="7672" max="7672" width="12.6640625" style="2" customWidth="1"/>
    <col min="7673" max="7673" width="50.6640625" style="2" customWidth="1"/>
    <col min="7674" max="7687" width="15.6640625" style="2" customWidth="1"/>
    <col min="7688" max="7927" width="9.109375" style="2"/>
    <col min="7928" max="7928" width="12.6640625" style="2" customWidth="1"/>
    <col min="7929" max="7929" width="50.6640625" style="2" customWidth="1"/>
    <col min="7930" max="7943" width="15.6640625" style="2" customWidth="1"/>
    <col min="7944" max="8183" width="9.109375" style="2"/>
    <col min="8184" max="8184" width="12.6640625" style="2" customWidth="1"/>
    <col min="8185" max="8185" width="50.6640625" style="2" customWidth="1"/>
    <col min="8186" max="8199" width="15.6640625" style="2" customWidth="1"/>
    <col min="8200" max="8439" width="9.109375" style="2"/>
    <col min="8440" max="8440" width="12.6640625" style="2" customWidth="1"/>
    <col min="8441" max="8441" width="50.6640625" style="2" customWidth="1"/>
    <col min="8442" max="8455" width="15.6640625" style="2" customWidth="1"/>
    <col min="8456" max="8695" width="9.109375" style="2"/>
    <col min="8696" max="8696" width="12.6640625" style="2" customWidth="1"/>
    <col min="8697" max="8697" width="50.6640625" style="2" customWidth="1"/>
    <col min="8698" max="8711" width="15.6640625" style="2" customWidth="1"/>
    <col min="8712" max="8951" width="9.109375" style="2"/>
    <col min="8952" max="8952" width="12.6640625" style="2" customWidth="1"/>
    <col min="8953" max="8953" width="50.6640625" style="2" customWidth="1"/>
    <col min="8954" max="8967" width="15.6640625" style="2" customWidth="1"/>
    <col min="8968" max="9207" width="9.109375" style="2"/>
    <col min="9208" max="9208" width="12.6640625" style="2" customWidth="1"/>
    <col min="9209" max="9209" width="50.6640625" style="2" customWidth="1"/>
    <col min="9210" max="9223" width="15.6640625" style="2" customWidth="1"/>
    <col min="9224" max="9463" width="9.109375" style="2"/>
    <col min="9464" max="9464" width="12.6640625" style="2" customWidth="1"/>
    <col min="9465" max="9465" width="50.6640625" style="2" customWidth="1"/>
    <col min="9466" max="9479" width="15.6640625" style="2" customWidth="1"/>
    <col min="9480" max="9719" width="9.109375" style="2"/>
    <col min="9720" max="9720" width="12.6640625" style="2" customWidth="1"/>
    <col min="9721" max="9721" width="50.6640625" style="2" customWidth="1"/>
    <col min="9722" max="9735" width="15.6640625" style="2" customWidth="1"/>
    <col min="9736" max="9975" width="9.109375" style="2"/>
    <col min="9976" max="9976" width="12.6640625" style="2" customWidth="1"/>
    <col min="9977" max="9977" width="50.6640625" style="2" customWidth="1"/>
    <col min="9978" max="9991" width="15.6640625" style="2" customWidth="1"/>
    <col min="9992" max="10231" width="9.109375" style="2"/>
    <col min="10232" max="10232" width="12.6640625" style="2" customWidth="1"/>
    <col min="10233" max="10233" width="50.6640625" style="2" customWidth="1"/>
    <col min="10234" max="10247" width="15.6640625" style="2" customWidth="1"/>
    <col min="10248" max="10487" width="9.109375" style="2"/>
    <col min="10488" max="10488" width="12.6640625" style="2" customWidth="1"/>
    <col min="10489" max="10489" width="50.6640625" style="2" customWidth="1"/>
    <col min="10490" max="10503" width="15.6640625" style="2" customWidth="1"/>
    <col min="10504" max="10743" width="9.109375" style="2"/>
    <col min="10744" max="10744" width="12.6640625" style="2" customWidth="1"/>
    <col min="10745" max="10745" width="50.6640625" style="2" customWidth="1"/>
    <col min="10746" max="10759" width="15.6640625" style="2" customWidth="1"/>
    <col min="10760" max="10999" width="9.109375" style="2"/>
    <col min="11000" max="11000" width="12.6640625" style="2" customWidth="1"/>
    <col min="11001" max="11001" width="50.6640625" style="2" customWidth="1"/>
    <col min="11002" max="11015" width="15.6640625" style="2" customWidth="1"/>
    <col min="11016" max="11255" width="9.109375" style="2"/>
    <col min="11256" max="11256" width="12.6640625" style="2" customWidth="1"/>
    <col min="11257" max="11257" width="50.6640625" style="2" customWidth="1"/>
    <col min="11258" max="11271" width="15.6640625" style="2" customWidth="1"/>
    <col min="11272" max="11511" width="9.109375" style="2"/>
    <col min="11512" max="11512" width="12.6640625" style="2" customWidth="1"/>
    <col min="11513" max="11513" width="50.6640625" style="2" customWidth="1"/>
    <col min="11514" max="11527" width="15.6640625" style="2" customWidth="1"/>
    <col min="11528" max="11767" width="9.109375" style="2"/>
    <col min="11768" max="11768" width="12.6640625" style="2" customWidth="1"/>
    <col min="11769" max="11769" width="50.6640625" style="2" customWidth="1"/>
    <col min="11770" max="11783" width="15.6640625" style="2" customWidth="1"/>
    <col min="11784" max="12023" width="9.109375" style="2"/>
    <col min="12024" max="12024" width="12.6640625" style="2" customWidth="1"/>
    <col min="12025" max="12025" width="50.6640625" style="2" customWidth="1"/>
    <col min="12026" max="12039" width="15.6640625" style="2" customWidth="1"/>
    <col min="12040" max="12279" width="9.109375" style="2"/>
    <col min="12280" max="12280" width="12.6640625" style="2" customWidth="1"/>
    <col min="12281" max="12281" width="50.6640625" style="2" customWidth="1"/>
    <col min="12282" max="12295" width="15.6640625" style="2" customWidth="1"/>
    <col min="12296" max="12535" width="9.109375" style="2"/>
    <col min="12536" max="12536" width="12.6640625" style="2" customWidth="1"/>
    <col min="12537" max="12537" width="50.6640625" style="2" customWidth="1"/>
    <col min="12538" max="12551" width="15.6640625" style="2" customWidth="1"/>
    <col min="12552" max="12791" width="9.109375" style="2"/>
    <col min="12792" max="12792" width="12.6640625" style="2" customWidth="1"/>
    <col min="12793" max="12793" width="50.6640625" style="2" customWidth="1"/>
    <col min="12794" max="12807" width="15.6640625" style="2" customWidth="1"/>
    <col min="12808" max="13047" width="9.109375" style="2"/>
    <col min="13048" max="13048" width="12.6640625" style="2" customWidth="1"/>
    <col min="13049" max="13049" width="50.6640625" style="2" customWidth="1"/>
    <col min="13050" max="13063" width="15.6640625" style="2" customWidth="1"/>
    <col min="13064" max="13303" width="9.109375" style="2"/>
    <col min="13304" max="13304" width="12.6640625" style="2" customWidth="1"/>
    <col min="13305" max="13305" width="50.6640625" style="2" customWidth="1"/>
    <col min="13306" max="13319" width="15.6640625" style="2" customWidth="1"/>
    <col min="13320" max="13559" width="9.109375" style="2"/>
    <col min="13560" max="13560" width="12.6640625" style="2" customWidth="1"/>
    <col min="13561" max="13561" width="50.6640625" style="2" customWidth="1"/>
    <col min="13562" max="13575" width="15.6640625" style="2" customWidth="1"/>
    <col min="13576" max="13815" width="9.109375" style="2"/>
    <col min="13816" max="13816" width="12.6640625" style="2" customWidth="1"/>
    <col min="13817" max="13817" width="50.6640625" style="2" customWidth="1"/>
    <col min="13818" max="13831" width="15.6640625" style="2" customWidth="1"/>
    <col min="13832" max="14071" width="9.109375" style="2"/>
    <col min="14072" max="14072" width="12.6640625" style="2" customWidth="1"/>
    <col min="14073" max="14073" width="50.6640625" style="2" customWidth="1"/>
    <col min="14074" max="14087" width="15.6640625" style="2" customWidth="1"/>
    <col min="14088" max="14327" width="9.109375" style="2"/>
    <col min="14328" max="14328" width="12.6640625" style="2" customWidth="1"/>
    <col min="14329" max="14329" width="50.6640625" style="2" customWidth="1"/>
    <col min="14330" max="14343" width="15.6640625" style="2" customWidth="1"/>
    <col min="14344" max="14583" width="9.109375" style="2"/>
    <col min="14584" max="14584" width="12.6640625" style="2" customWidth="1"/>
    <col min="14585" max="14585" width="50.6640625" style="2" customWidth="1"/>
    <col min="14586" max="14599" width="15.6640625" style="2" customWidth="1"/>
    <col min="14600" max="14839" width="9.109375" style="2"/>
    <col min="14840" max="14840" width="12.6640625" style="2" customWidth="1"/>
    <col min="14841" max="14841" width="50.6640625" style="2" customWidth="1"/>
    <col min="14842" max="14855" width="15.6640625" style="2" customWidth="1"/>
    <col min="14856" max="15095" width="9.109375" style="2"/>
    <col min="15096" max="15096" width="12.6640625" style="2" customWidth="1"/>
    <col min="15097" max="15097" width="50.6640625" style="2" customWidth="1"/>
    <col min="15098" max="15111" width="15.6640625" style="2" customWidth="1"/>
    <col min="15112" max="15351" width="9.109375" style="2"/>
    <col min="15352" max="15352" width="12.6640625" style="2" customWidth="1"/>
    <col min="15353" max="15353" width="50.6640625" style="2" customWidth="1"/>
    <col min="15354" max="15367" width="15.6640625" style="2" customWidth="1"/>
    <col min="15368" max="15607" width="9.109375" style="2"/>
    <col min="15608" max="15608" width="12.6640625" style="2" customWidth="1"/>
    <col min="15609" max="15609" width="50.6640625" style="2" customWidth="1"/>
    <col min="15610" max="15623" width="15.6640625" style="2" customWidth="1"/>
    <col min="15624" max="15863" width="9.109375" style="2"/>
    <col min="15864" max="15864" width="12.6640625" style="2" customWidth="1"/>
    <col min="15865" max="15865" width="50.6640625" style="2" customWidth="1"/>
    <col min="15866" max="15879" width="15.6640625" style="2" customWidth="1"/>
    <col min="15880" max="16119" width="9.109375" style="2"/>
    <col min="16120" max="16120" width="12.6640625" style="2" customWidth="1"/>
    <col min="16121" max="16121" width="50.6640625" style="2" customWidth="1"/>
    <col min="16122" max="16135" width="15.6640625" style="2" customWidth="1"/>
    <col min="16136" max="16384" width="9.109375" style="2"/>
  </cols>
  <sheetData>
    <row r="1" spans="1:8" ht="18">
      <c r="A1" s="13"/>
      <c r="B1" s="13"/>
      <c r="C1" s="13"/>
      <c r="D1" s="13"/>
      <c r="E1" s="14" t="s">
        <v>100</v>
      </c>
      <c r="F1" s="15"/>
      <c r="G1" s="19"/>
    </row>
    <row r="2" spans="1:8" ht="18">
      <c r="A2" s="13"/>
      <c r="B2" s="13"/>
      <c r="C2" s="13"/>
      <c r="D2" s="13"/>
      <c r="E2" s="14" t="s">
        <v>92</v>
      </c>
      <c r="F2" s="15"/>
      <c r="G2" s="19"/>
    </row>
    <row r="3" spans="1:8" ht="18">
      <c r="A3" s="13"/>
      <c r="B3" s="13"/>
      <c r="C3" s="13"/>
      <c r="D3" s="13"/>
      <c r="E3" s="14" t="s">
        <v>93</v>
      </c>
      <c r="F3" s="15"/>
      <c r="G3" s="19"/>
    </row>
    <row r="4" spans="1:8" ht="18">
      <c r="A4" s="13"/>
      <c r="B4" s="13"/>
      <c r="C4" s="13"/>
      <c r="D4" s="13"/>
      <c r="E4" s="14" t="s">
        <v>125</v>
      </c>
      <c r="F4" s="15"/>
      <c r="G4" s="19"/>
    </row>
    <row r="5" spans="1:8" ht="18">
      <c r="A5" s="13"/>
      <c r="B5" s="13"/>
      <c r="C5" s="13"/>
      <c r="D5" s="13"/>
      <c r="E5" s="14"/>
      <c r="F5" s="15"/>
      <c r="G5" s="19"/>
    </row>
    <row r="6" spans="1:8" ht="17.399999999999999">
      <c r="A6" s="46" t="s">
        <v>90</v>
      </c>
      <c r="B6" s="46"/>
      <c r="C6" s="46"/>
      <c r="D6" s="46"/>
      <c r="E6" s="46"/>
      <c r="F6" s="46"/>
      <c r="G6" s="46"/>
    </row>
    <row r="7" spans="1:8" ht="17.399999999999999">
      <c r="A7" s="46" t="s">
        <v>117</v>
      </c>
      <c r="B7" s="46"/>
      <c r="C7" s="46"/>
      <c r="D7" s="46"/>
      <c r="E7" s="46"/>
      <c r="F7" s="46"/>
      <c r="G7" s="46"/>
    </row>
    <row r="8" spans="1:8">
      <c r="A8" s="1"/>
      <c r="B8" s="1"/>
      <c r="C8" s="1"/>
      <c r="D8" s="1"/>
      <c r="E8" s="1"/>
      <c r="F8" s="3"/>
      <c r="G8" s="23" t="s">
        <v>91</v>
      </c>
    </row>
    <row r="9" spans="1:8" s="6" customFormat="1" ht="100.5" customHeight="1">
      <c r="A9" s="4" t="s">
        <v>0</v>
      </c>
      <c r="B9" s="4" t="s">
        <v>1</v>
      </c>
      <c r="C9" s="4" t="s">
        <v>102</v>
      </c>
      <c r="D9" s="4" t="s">
        <v>118</v>
      </c>
      <c r="E9" s="4" t="s">
        <v>119</v>
      </c>
      <c r="F9" s="4" t="s">
        <v>120</v>
      </c>
      <c r="G9" s="20" t="s">
        <v>121</v>
      </c>
      <c r="H9" s="5"/>
    </row>
    <row r="10" spans="1:8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1"/>
    </row>
    <row r="11" spans="1:8">
      <c r="A11" s="48" t="s">
        <v>2</v>
      </c>
      <c r="B11" s="49"/>
      <c r="C11" s="49"/>
      <c r="D11" s="49"/>
      <c r="E11" s="49"/>
      <c r="F11" s="49"/>
      <c r="G11" s="50"/>
      <c r="H11" s="7"/>
    </row>
    <row r="12" spans="1:8" s="12" customFormat="1">
      <c r="A12" s="25" t="s">
        <v>3</v>
      </c>
      <c r="B12" s="37" t="s">
        <v>4</v>
      </c>
      <c r="C12" s="39">
        <v>43836153</v>
      </c>
      <c r="D12" s="39">
        <v>25340396.18</v>
      </c>
      <c r="E12" s="39">
        <v>20666581.510000002</v>
      </c>
      <c r="F12" s="39">
        <f t="shared" ref="F12:F43" si="0">D12-E12</f>
        <v>4673814.6699999981</v>
      </c>
      <c r="G12" s="40">
        <f t="shared" ref="G12:G43" si="1">IF(D12=0,0,(E12/D12)*100)</f>
        <v>81.555873725096589</v>
      </c>
      <c r="H12" s="26"/>
    </row>
    <row r="13" spans="1:8" ht="78">
      <c r="A13" s="31" t="s">
        <v>5</v>
      </c>
      <c r="B13" s="38" t="s">
        <v>6</v>
      </c>
      <c r="C13" s="41">
        <v>27727634</v>
      </c>
      <c r="D13" s="41">
        <v>16032958.18</v>
      </c>
      <c r="E13" s="41">
        <v>12752344.690000003</v>
      </c>
      <c r="F13" s="41">
        <f t="shared" si="0"/>
        <v>3280613.4899999965</v>
      </c>
      <c r="G13" s="42">
        <f t="shared" si="1"/>
        <v>79.538314432252847</v>
      </c>
      <c r="H13" s="8"/>
    </row>
    <row r="14" spans="1:8" ht="46.8">
      <c r="A14" s="31" t="s">
        <v>7</v>
      </c>
      <c r="B14" s="38" t="s">
        <v>8</v>
      </c>
      <c r="C14" s="41">
        <v>16108519</v>
      </c>
      <c r="D14" s="41">
        <v>9307438</v>
      </c>
      <c r="E14" s="41">
        <v>7914236.8199999994</v>
      </c>
      <c r="F14" s="41">
        <f t="shared" si="0"/>
        <v>1393201.1800000006</v>
      </c>
      <c r="G14" s="42">
        <f t="shared" si="1"/>
        <v>85.031313880361054</v>
      </c>
      <c r="H14" s="8"/>
    </row>
    <row r="15" spans="1:8" s="12" customFormat="1">
      <c r="A15" s="25" t="s">
        <v>9</v>
      </c>
      <c r="B15" s="37" t="s">
        <v>10</v>
      </c>
      <c r="C15" s="39">
        <v>55066488</v>
      </c>
      <c r="D15" s="39">
        <v>45313607</v>
      </c>
      <c r="E15" s="39">
        <v>38106407.959999993</v>
      </c>
      <c r="F15" s="39">
        <f t="shared" si="0"/>
        <v>7207199.0400000066</v>
      </c>
      <c r="G15" s="40">
        <f t="shared" si="1"/>
        <v>84.09484585943467</v>
      </c>
      <c r="H15" s="26"/>
    </row>
    <row r="16" spans="1:8">
      <c r="A16" s="24" t="s">
        <v>11</v>
      </c>
      <c r="B16" s="38" t="s">
        <v>12</v>
      </c>
      <c r="C16" s="41">
        <v>4046877</v>
      </c>
      <c r="D16" s="41">
        <v>2375969</v>
      </c>
      <c r="E16" s="41">
        <v>1804511.25</v>
      </c>
      <c r="F16" s="41">
        <f t="shared" si="0"/>
        <v>571457.75</v>
      </c>
      <c r="G16" s="42">
        <f t="shared" si="1"/>
        <v>75.948434091522245</v>
      </c>
      <c r="H16" s="8"/>
    </row>
    <row r="17" spans="1:12" ht="46.8">
      <c r="A17" s="31" t="s">
        <v>13</v>
      </c>
      <c r="B17" s="38" t="s">
        <v>14</v>
      </c>
      <c r="C17" s="41">
        <v>3881841</v>
      </c>
      <c r="D17" s="41">
        <v>2264272</v>
      </c>
      <c r="E17" s="41">
        <v>1035611.7400000001</v>
      </c>
      <c r="F17" s="41">
        <f t="shared" si="0"/>
        <v>1228660.2599999998</v>
      </c>
      <c r="G17" s="42">
        <f t="shared" si="1"/>
        <v>45.737073107824507</v>
      </c>
      <c r="H17" s="8"/>
    </row>
    <row r="18" spans="1:12" ht="46.8">
      <c r="A18" s="31" t="s">
        <v>15</v>
      </c>
      <c r="B18" s="38" t="s">
        <v>16</v>
      </c>
      <c r="C18" s="41">
        <v>32352900</v>
      </c>
      <c r="D18" s="41">
        <v>28962200</v>
      </c>
      <c r="E18" s="41">
        <v>26688552.91</v>
      </c>
      <c r="F18" s="41">
        <f t="shared" si="0"/>
        <v>2273647.09</v>
      </c>
      <c r="G18" s="42">
        <f t="shared" si="1"/>
        <v>92.149605036910174</v>
      </c>
      <c r="H18" s="8"/>
      <c r="J18" s="30">
        <f>D17+D18+D22+D26+D27</f>
        <v>36175756</v>
      </c>
      <c r="K18" s="30">
        <f>E17+E18+E22+E26+E27</f>
        <v>30650344.689999998</v>
      </c>
      <c r="L18" s="2">
        <f>K18/J18*100</f>
        <v>84.726203621010711</v>
      </c>
    </row>
    <row r="19" spans="1:12" ht="46.8">
      <c r="A19" s="31" t="s">
        <v>17</v>
      </c>
      <c r="B19" s="38" t="s">
        <v>18</v>
      </c>
      <c r="C19" s="41">
        <v>629061</v>
      </c>
      <c r="D19" s="41">
        <v>368001</v>
      </c>
      <c r="E19" s="41">
        <v>291390.46999999997</v>
      </c>
      <c r="F19" s="41">
        <f t="shared" si="0"/>
        <v>76610.530000000028</v>
      </c>
      <c r="G19" s="42">
        <f t="shared" si="1"/>
        <v>79.181977766364753</v>
      </c>
      <c r="H19" s="8"/>
    </row>
    <row r="20" spans="1:12" ht="31.2">
      <c r="A20" s="31" t="s">
        <v>19</v>
      </c>
      <c r="B20" s="38" t="s">
        <v>20</v>
      </c>
      <c r="C20" s="41">
        <v>1212468</v>
      </c>
      <c r="D20" s="41">
        <v>892266</v>
      </c>
      <c r="E20" s="41">
        <v>872410.35</v>
      </c>
      <c r="F20" s="41">
        <f t="shared" si="0"/>
        <v>19855.650000000023</v>
      </c>
      <c r="G20" s="42">
        <f t="shared" si="1"/>
        <v>97.774693869316991</v>
      </c>
      <c r="H20" s="8"/>
    </row>
    <row r="21" spans="1:12" ht="31.2">
      <c r="A21" s="31" t="s">
        <v>21</v>
      </c>
      <c r="B21" s="38" t="s">
        <v>22</v>
      </c>
      <c r="C21" s="41">
        <v>4720313</v>
      </c>
      <c r="D21" s="41">
        <v>3203331</v>
      </c>
      <c r="E21" s="41">
        <v>2272156.2999999998</v>
      </c>
      <c r="F21" s="41">
        <f t="shared" si="0"/>
        <v>931174.70000000019</v>
      </c>
      <c r="G21" s="42">
        <f t="shared" si="1"/>
        <v>70.931049585572012</v>
      </c>
      <c r="H21" s="8"/>
    </row>
    <row r="22" spans="1:12">
      <c r="A22" s="31" t="s">
        <v>23</v>
      </c>
      <c r="B22" s="38" t="s">
        <v>24</v>
      </c>
      <c r="C22" s="41">
        <v>61604</v>
      </c>
      <c r="D22" s="41">
        <v>57984</v>
      </c>
      <c r="E22" s="41">
        <v>54364</v>
      </c>
      <c r="F22" s="41">
        <f t="shared" si="0"/>
        <v>3620</v>
      </c>
      <c r="G22" s="42">
        <f t="shared" si="1"/>
        <v>93.756898454746135</v>
      </c>
      <c r="H22" s="8"/>
    </row>
    <row r="23" spans="1:12" ht="31.2">
      <c r="A23" s="31" t="s">
        <v>25</v>
      </c>
      <c r="B23" s="38" t="s">
        <v>26</v>
      </c>
      <c r="C23" s="41">
        <v>202420</v>
      </c>
      <c r="D23" s="41">
        <v>104260</v>
      </c>
      <c r="E23" s="41">
        <v>94419.790000000008</v>
      </c>
      <c r="F23" s="41">
        <f t="shared" si="0"/>
        <v>9840.2099999999919</v>
      </c>
      <c r="G23" s="42">
        <f t="shared" si="1"/>
        <v>90.561854977939774</v>
      </c>
      <c r="H23" s="8"/>
    </row>
    <row r="24" spans="1:12" ht="31.2">
      <c r="A24" s="31" t="s">
        <v>27</v>
      </c>
      <c r="B24" s="38" t="s">
        <v>28</v>
      </c>
      <c r="C24" s="41">
        <v>1228142</v>
      </c>
      <c r="D24" s="41">
        <v>1099432</v>
      </c>
      <c r="E24" s="41">
        <v>1075216.49</v>
      </c>
      <c r="F24" s="41">
        <f t="shared" si="0"/>
        <v>24215.510000000009</v>
      </c>
      <c r="G24" s="42">
        <f t="shared" si="1"/>
        <v>97.797452684658992</v>
      </c>
      <c r="H24" s="8"/>
    </row>
    <row r="25" spans="1:12" ht="31.2">
      <c r="A25" s="31" t="s">
        <v>29</v>
      </c>
      <c r="B25" s="38" t="s">
        <v>30</v>
      </c>
      <c r="C25" s="41">
        <v>1839562</v>
      </c>
      <c r="D25" s="41">
        <v>1094592</v>
      </c>
      <c r="E25" s="41">
        <v>1045958.62</v>
      </c>
      <c r="F25" s="41">
        <f t="shared" si="0"/>
        <v>48633.380000000005</v>
      </c>
      <c r="G25" s="42">
        <f t="shared" si="1"/>
        <v>95.556939937437875</v>
      </c>
      <c r="H25" s="8"/>
    </row>
    <row r="26" spans="1:12" ht="93.6">
      <c r="A26" s="31" t="s">
        <v>31</v>
      </c>
      <c r="B26" s="38" t="s">
        <v>32</v>
      </c>
      <c r="C26" s="41">
        <v>133300</v>
      </c>
      <c r="D26" s="41">
        <v>133300</v>
      </c>
      <c r="E26" s="41">
        <v>123500.23</v>
      </c>
      <c r="F26" s="41">
        <f t="shared" si="0"/>
        <v>9799.7700000000041</v>
      </c>
      <c r="G26" s="42">
        <f t="shared" si="1"/>
        <v>92.648334583645905</v>
      </c>
      <c r="H26" s="8"/>
    </row>
    <row r="27" spans="1:12" ht="62.4">
      <c r="A27" s="31" t="s">
        <v>33</v>
      </c>
      <c r="B27" s="38" t="s">
        <v>34</v>
      </c>
      <c r="C27" s="41">
        <v>4758000</v>
      </c>
      <c r="D27" s="41">
        <v>4758000</v>
      </c>
      <c r="E27" s="41">
        <v>2748315.81</v>
      </c>
      <c r="F27" s="41">
        <f t="shared" si="0"/>
        <v>2009684.19</v>
      </c>
      <c r="G27" s="42">
        <f t="shared" si="1"/>
        <v>57.761996847414878</v>
      </c>
      <c r="H27" s="8"/>
    </row>
    <row r="28" spans="1:12" s="12" customFormat="1">
      <c r="A28" s="32" t="s">
        <v>35</v>
      </c>
      <c r="B28" s="37" t="s">
        <v>122</v>
      </c>
      <c r="C28" s="39">
        <v>4205254</v>
      </c>
      <c r="D28" s="39">
        <v>3842354</v>
      </c>
      <c r="E28" s="39">
        <v>828490.41</v>
      </c>
      <c r="F28" s="39">
        <f t="shared" si="0"/>
        <v>3013863.59</v>
      </c>
      <c r="G28" s="40">
        <f t="shared" si="1"/>
        <v>21.562053105986593</v>
      </c>
      <c r="H28" s="26"/>
    </row>
    <row r="29" spans="1:12" ht="31.2">
      <c r="A29" s="31" t="s">
        <v>36</v>
      </c>
      <c r="B29" s="38" t="s">
        <v>37</v>
      </c>
      <c r="C29" s="41">
        <v>2536566</v>
      </c>
      <c r="D29" s="41">
        <v>2536566</v>
      </c>
      <c r="E29" s="41">
        <v>75666.789999999994</v>
      </c>
      <c r="F29" s="41">
        <f t="shared" si="0"/>
        <v>2460899.21</v>
      </c>
      <c r="G29" s="42">
        <f t="shared" si="1"/>
        <v>2.9830404570588738</v>
      </c>
      <c r="H29" s="8"/>
    </row>
    <row r="30" spans="1:12" ht="46.8">
      <c r="A30" s="31" t="s">
        <v>38</v>
      </c>
      <c r="B30" s="38" t="s">
        <v>39</v>
      </c>
      <c r="C30" s="41">
        <v>1668688</v>
      </c>
      <c r="D30" s="41">
        <v>1305788</v>
      </c>
      <c r="E30" s="41">
        <v>752823.62</v>
      </c>
      <c r="F30" s="41">
        <f t="shared" si="0"/>
        <v>552964.38</v>
      </c>
      <c r="G30" s="42">
        <f t="shared" si="1"/>
        <v>57.652821131761058</v>
      </c>
      <c r="H30" s="8"/>
    </row>
    <row r="31" spans="1:12" s="12" customFormat="1">
      <c r="A31" s="32" t="s">
        <v>40</v>
      </c>
      <c r="B31" s="37" t="s">
        <v>41</v>
      </c>
      <c r="C31" s="39">
        <v>8032064</v>
      </c>
      <c r="D31" s="39">
        <v>4772290</v>
      </c>
      <c r="E31" s="39">
        <v>2255030.69</v>
      </c>
      <c r="F31" s="39">
        <f t="shared" si="0"/>
        <v>2517259.31</v>
      </c>
      <c r="G31" s="40">
        <f t="shared" si="1"/>
        <v>47.252591313604157</v>
      </c>
      <c r="H31" s="26"/>
    </row>
    <row r="32" spans="1:12" ht="46.8">
      <c r="A32" s="31" t="s">
        <v>42</v>
      </c>
      <c r="B32" s="38" t="s">
        <v>43</v>
      </c>
      <c r="C32" s="41">
        <v>12000</v>
      </c>
      <c r="D32" s="41">
        <v>6000</v>
      </c>
      <c r="E32" s="41">
        <v>0</v>
      </c>
      <c r="F32" s="41">
        <f t="shared" si="0"/>
        <v>6000</v>
      </c>
      <c r="G32" s="42">
        <f t="shared" si="1"/>
        <v>0</v>
      </c>
      <c r="H32" s="8"/>
    </row>
    <row r="33" spans="1:8" ht="46.8">
      <c r="A33" s="31" t="s">
        <v>44</v>
      </c>
      <c r="B33" s="38" t="s">
        <v>45</v>
      </c>
      <c r="C33" s="41">
        <v>4770</v>
      </c>
      <c r="D33" s="41">
        <v>2382</v>
      </c>
      <c r="E33" s="41">
        <v>0</v>
      </c>
      <c r="F33" s="41">
        <f t="shared" si="0"/>
        <v>2382</v>
      </c>
      <c r="G33" s="42">
        <f t="shared" si="1"/>
        <v>0</v>
      </c>
      <c r="H33" s="8"/>
    </row>
    <row r="34" spans="1:8" ht="31.2">
      <c r="A34" s="31" t="s">
        <v>46</v>
      </c>
      <c r="B34" s="38" t="s">
        <v>47</v>
      </c>
      <c r="C34" s="41">
        <v>11500</v>
      </c>
      <c r="D34" s="41">
        <v>1500</v>
      </c>
      <c r="E34" s="41">
        <v>1500</v>
      </c>
      <c r="F34" s="41">
        <f t="shared" si="0"/>
        <v>0</v>
      </c>
      <c r="G34" s="42">
        <f t="shared" si="1"/>
        <v>100</v>
      </c>
      <c r="H34" s="8"/>
    </row>
    <row r="35" spans="1:8" ht="93.6">
      <c r="A35" s="31" t="s">
        <v>48</v>
      </c>
      <c r="B35" s="38" t="s">
        <v>123</v>
      </c>
      <c r="C35" s="41">
        <v>1032268</v>
      </c>
      <c r="D35" s="41">
        <v>866546</v>
      </c>
      <c r="E35" s="41">
        <v>597680.52</v>
      </c>
      <c r="F35" s="41">
        <f t="shared" si="0"/>
        <v>268865.48</v>
      </c>
      <c r="G35" s="42">
        <f t="shared" si="1"/>
        <v>68.972740050730138</v>
      </c>
      <c r="H35" s="8"/>
    </row>
    <row r="36" spans="1:8" ht="93.6">
      <c r="A36" s="31" t="s">
        <v>49</v>
      </c>
      <c r="B36" s="38" t="s">
        <v>50</v>
      </c>
      <c r="C36" s="41">
        <v>300000</v>
      </c>
      <c r="D36" s="41">
        <v>150010</v>
      </c>
      <c r="E36" s="41">
        <v>19398.89</v>
      </c>
      <c r="F36" s="41">
        <f t="shared" si="0"/>
        <v>130611.11</v>
      </c>
      <c r="G36" s="42">
        <f t="shared" si="1"/>
        <v>12.931731217918804</v>
      </c>
      <c r="H36" s="8"/>
    </row>
    <row r="37" spans="1:8" ht="78">
      <c r="A37" s="31" t="s">
        <v>103</v>
      </c>
      <c r="B37" s="38" t="s">
        <v>104</v>
      </c>
      <c r="C37" s="41">
        <v>461288</v>
      </c>
      <c r="D37" s="41">
        <v>230640</v>
      </c>
      <c r="E37" s="41">
        <v>0</v>
      </c>
      <c r="F37" s="41">
        <f t="shared" si="0"/>
        <v>230640</v>
      </c>
      <c r="G37" s="42">
        <f t="shared" si="1"/>
        <v>0</v>
      </c>
      <c r="H37" s="8"/>
    </row>
    <row r="38" spans="1:8">
      <c r="A38" s="31" t="s">
        <v>51</v>
      </c>
      <c r="B38" s="38" t="s">
        <v>52</v>
      </c>
      <c r="C38" s="41">
        <v>500000</v>
      </c>
      <c r="D38" s="41">
        <v>458332</v>
      </c>
      <c r="E38" s="41">
        <v>364043.27999999997</v>
      </c>
      <c r="F38" s="41">
        <f t="shared" si="0"/>
        <v>94288.72000000003</v>
      </c>
      <c r="G38" s="42">
        <f t="shared" si="1"/>
        <v>79.427855790125918</v>
      </c>
      <c r="H38" s="8"/>
    </row>
    <row r="39" spans="1:8" ht="31.2">
      <c r="A39" s="31" t="s">
        <v>53</v>
      </c>
      <c r="B39" s="38" t="s">
        <v>105</v>
      </c>
      <c r="C39" s="41">
        <v>5710238</v>
      </c>
      <c r="D39" s="41">
        <v>3056880</v>
      </c>
      <c r="E39" s="41">
        <v>1272408</v>
      </c>
      <c r="F39" s="41">
        <f t="shared" si="0"/>
        <v>1784472</v>
      </c>
      <c r="G39" s="42">
        <f t="shared" si="1"/>
        <v>41.624401350396482</v>
      </c>
      <c r="H39" s="8"/>
    </row>
    <row r="40" spans="1:8" s="12" customFormat="1">
      <c r="A40" s="32" t="s">
        <v>54</v>
      </c>
      <c r="B40" s="37" t="s">
        <v>55</v>
      </c>
      <c r="C40" s="39">
        <v>5231339</v>
      </c>
      <c r="D40" s="39">
        <v>2782575</v>
      </c>
      <c r="E40" s="39">
        <v>2176823.2599999998</v>
      </c>
      <c r="F40" s="39">
        <f t="shared" si="0"/>
        <v>605751.74000000022</v>
      </c>
      <c r="G40" s="40">
        <f t="shared" si="1"/>
        <v>78.230533229113306</v>
      </c>
      <c r="H40" s="26"/>
    </row>
    <row r="41" spans="1:8">
      <c r="A41" s="31" t="s">
        <v>56</v>
      </c>
      <c r="B41" s="38" t="s">
        <v>57</v>
      </c>
      <c r="C41" s="41">
        <v>794455</v>
      </c>
      <c r="D41" s="41">
        <v>531872</v>
      </c>
      <c r="E41" s="41">
        <v>404672.55</v>
      </c>
      <c r="F41" s="41">
        <f t="shared" si="0"/>
        <v>127199.45000000001</v>
      </c>
      <c r="G41" s="42">
        <f t="shared" si="1"/>
        <v>76.084574860116717</v>
      </c>
      <c r="H41" s="8"/>
    </row>
    <row r="42" spans="1:8">
      <c r="A42" s="31" t="s">
        <v>58</v>
      </c>
      <c r="B42" s="38" t="s">
        <v>59</v>
      </c>
      <c r="C42" s="41">
        <v>203886</v>
      </c>
      <c r="D42" s="41">
        <v>121575</v>
      </c>
      <c r="E42" s="41">
        <v>119845.6</v>
      </c>
      <c r="F42" s="41">
        <f t="shared" si="0"/>
        <v>1729.3999999999942</v>
      </c>
      <c r="G42" s="42">
        <f t="shared" si="1"/>
        <v>98.577503598601695</v>
      </c>
      <c r="H42" s="8"/>
    </row>
    <row r="43" spans="1:8" ht="46.8">
      <c r="A43" s="31" t="s">
        <v>60</v>
      </c>
      <c r="B43" s="38" t="s">
        <v>61</v>
      </c>
      <c r="C43" s="41">
        <v>2734990</v>
      </c>
      <c r="D43" s="41">
        <v>1379014</v>
      </c>
      <c r="E43" s="41">
        <v>1073100.7499999998</v>
      </c>
      <c r="F43" s="41">
        <f t="shared" si="0"/>
        <v>305913.25000000023</v>
      </c>
      <c r="G43" s="42">
        <f t="shared" si="1"/>
        <v>77.816523255021323</v>
      </c>
      <c r="H43" s="8"/>
    </row>
    <row r="44" spans="1:8" ht="31.2">
      <c r="A44" s="31" t="s">
        <v>62</v>
      </c>
      <c r="B44" s="38" t="s">
        <v>112</v>
      </c>
      <c r="C44" s="41">
        <v>1227116</v>
      </c>
      <c r="D44" s="41">
        <v>623364</v>
      </c>
      <c r="E44" s="41">
        <v>573279.36</v>
      </c>
      <c r="F44" s="41">
        <f t="shared" ref="F44:F64" si="2">D44-E44</f>
        <v>50084.640000000014</v>
      </c>
      <c r="G44" s="42">
        <f t="shared" ref="G44:G64" si="3">IF(D44=0,0,(E44/D44)*100)</f>
        <v>91.965426299882566</v>
      </c>
      <c r="H44" s="8"/>
    </row>
    <row r="45" spans="1:8">
      <c r="A45" s="31" t="s">
        <v>63</v>
      </c>
      <c r="B45" s="38" t="s">
        <v>64</v>
      </c>
      <c r="C45" s="41">
        <v>270892</v>
      </c>
      <c r="D45" s="41">
        <v>126750</v>
      </c>
      <c r="E45" s="41">
        <v>5925</v>
      </c>
      <c r="F45" s="41">
        <f t="shared" si="2"/>
        <v>120825</v>
      </c>
      <c r="G45" s="42">
        <f t="shared" si="3"/>
        <v>4.6745562130177509</v>
      </c>
      <c r="H45" s="8"/>
    </row>
    <row r="46" spans="1:8" s="12" customFormat="1">
      <c r="A46" s="32" t="s">
        <v>65</v>
      </c>
      <c r="B46" s="37" t="s">
        <v>66</v>
      </c>
      <c r="C46" s="39">
        <v>779800</v>
      </c>
      <c r="D46" s="39">
        <v>458561</v>
      </c>
      <c r="E46" s="39">
        <v>347873.26999999996</v>
      </c>
      <c r="F46" s="39">
        <f t="shared" si="2"/>
        <v>110687.73000000004</v>
      </c>
      <c r="G46" s="40">
        <f t="shared" si="3"/>
        <v>75.861939850968568</v>
      </c>
      <c r="H46" s="26"/>
    </row>
    <row r="47" spans="1:8" ht="46.8">
      <c r="A47" s="31" t="s">
        <v>67</v>
      </c>
      <c r="B47" s="38" t="s">
        <v>68</v>
      </c>
      <c r="C47" s="41">
        <v>705340</v>
      </c>
      <c r="D47" s="41">
        <v>384101</v>
      </c>
      <c r="E47" s="41">
        <v>332673.26999999996</v>
      </c>
      <c r="F47" s="41">
        <f t="shared" si="2"/>
        <v>51427.73000000004</v>
      </c>
      <c r="G47" s="42">
        <f t="shared" si="3"/>
        <v>86.610883595720907</v>
      </c>
      <c r="H47" s="8"/>
    </row>
    <row r="48" spans="1:8" ht="46.8">
      <c r="A48" s="31" t="s">
        <v>69</v>
      </c>
      <c r="B48" s="38" t="s">
        <v>70</v>
      </c>
      <c r="C48" s="41">
        <v>74460</v>
      </c>
      <c r="D48" s="41">
        <v>74460</v>
      </c>
      <c r="E48" s="41">
        <v>15200</v>
      </c>
      <c r="F48" s="41">
        <f t="shared" si="2"/>
        <v>59260</v>
      </c>
      <c r="G48" s="42">
        <f t="shared" si="3"/>
        <v>20.413644910018803</v>
      </c>
      <c r="H48" s="8"/>
    </row>
    <row r="49" spans="1:8" s="12" customFormat="1">
      <c r="A49" s="32" t="s">
        <v>71</v>
      </c>
      <c r="B49" s="37" t="s">
        <v>72</v>
      </c>
      <c r="C49" s="39">
        <v>3013288</v>
      </c>
      <c r="D49" s="39">
        <v>2813288</v>
      </c>
      <c r="E49" s="39">
        <v>1693565.14</v>
      </c>
      <c r="F49" s="39">
        <f t="shared" si="2"/>
        <v>1119722.8600000001</v>
      </c>
      <c r="G49" s="40">
        <f t="shared" si="3"/>
        <v>60.198783060959272</v>
      </c>
      <c r="H49" s="26"/>
    </row>
    <row r="50" spans="1:8" ht="46.8">
      <c r="A50" s="31" t="s">
        <v>106</v>
      </c>
      <c r="B50" s="38" t="s">
        <v>107</v>
      </c>
      <c r="C50" s="41">
        <v>1900249</v>
      </c>
      <c r="D50" s="41">
        <v>1900249</v>
      </c>
      <c r="E50" s="41">
        <v>1208509.94</v>
      </c>
      <c r="F50" s="41">
        <f t="shared" si="2"/>
        <v>691739.06</v>
      </c>
      <c r="G50" s="42">
        <f t="shared" si="3"/>
        <v>63.597451702382159</v>
      </c>
      <c r="H50" s="8"/>
    </row>
    <row r="51" spans="1:8">
      <c r="A51" s="31" t="s">
        <v>73</v>
      </c>
      <c r="B51" s="38" t="s">
        <v>74</v>
      </c>
      <c r="C51" s="41">
        <v>736100</v>
      </c>
      <c r="D51" s="41">
        <v>536100</v>
      </c>
      <c r="E51" s="41">
        <v>177171.20000000001</v>
      </c>
      <c r="F51" s="41">
        <f t="shared" si="2"/>
        <v>358928.8</v>
      </c>
      <c r="G51" s="42">
        <f t="shared" si="3"/>
        <v>33.04816265622086</v>
      </c>
      <c r="H51" s="8"/>
    </row>
    <row r="52" spans="1:8">
      <c r="A52" s="31" t="s">
        <v>75</v>
      </c>
      <c r="B52" s="38" t="s">
        <v>124</v>
      </c>
      <c r="C52" s="41">
        <v>0</v>
      </c>
      <c r="D52" s="41">
        <v>0</v>
      </c>
      <c r="E52" s="41">
        <v>0</v>
      </c>
      <c r="F52" s="41">
        <f t="shared" si="2"/>
        <v>0</v>
      </c>
      <c r="G52" s="42">
        <f t="shared" si="3"/>
        <v>0</v>
      </c>
      <c r="H52" s="8"/>
    </row>
    <row r="53" spans="1:8" ht="31.2">
      <c r="A53" s="31" t="s">
        <v>108</v>
      </c>
      <c r="B53" s="38" t="s">
        <v>109</v>
      </c>
      <c r="C53" s="41">
        <v>376939</v>
      </c>
      <c r="D53" s="41">
        <v>376939</v>
      </c>
      <c r="E53" s="41">
        <v>307884</v>
      </c>
      <c r="F53" s="41">
        <f t="shared" si="2"/>
        <v>69055</v>
      </c>
      <c r="G53" s="42">
        <f t="shared" si="3"/>
        <v>81.68005963829691</v>
      </c>
      <c r="H53" s="8"/>
    </row>
    <row r="54" spans="1:8" s="12" customFormat="1">
      <c r="A54" s="32" t="s">
        <v>113</v>
      </c>
      <c r="B54" s="37" t="s">
        <v>114</v>
      </c>
      <c r="C54" s="39">
        <v>29292</v>
      </c>
      <c r="D54" s="39">
        <v>29292</v>
      </c>
      <c r="E54" s="39">
        <v>29292</v>
      </c>
      <c r="F54" s="39">
        <f t="shared" si="2"/>
        <v>0</v>
      </c>
      <c r="G54" s="40">
        <f t="shared" si="3"/>
        <v>100</v>
      </c>
      <c r="H54" s="26"/>
    </row>
    <row r="55" spans="1:8" ht="31.2">
      <c r="A55" s="31" t="s">
        <v>115</v>
      </c>
      <c r="B55" s="38" t="s">
        <v>116</v>
      </c>
      <c r="C55" s="41">
        <v>29292</v>
      </c>
      <c r="D55" s="41">
        <v>29292</v>
      </c>
      <c r="E55" s="41">
        <v>29292</v>
      </c>
      <c r="F55" s="41">
        <f t="shared" si="2"/>
        <v>0</v>
      </c>
      <c r="G55" s="42">
        <f t="shared" si="3"/>
        <v>100</v>
      </c>
      <c r="H55" s="8"/>
    </row>
    <row r="56" spans="1:8" s="12" customFormat="1">
      <c r="A56" s="32" t="s">
        <v>76</v>
      </c>
      <c r="B56" s="37" t="s">
        <v>77</v>
      </c>
      <c r="C56" s="39">
        <v>539240</v>
      </c>
      <c r="D56" s="39">
        <v>536240</v>
      </c>
      <c r="E56" s="39">
        <v>62400</v>
      </c>
      <c r="F56" s="39">
        <f t="shared" si="2"/>
        <v>473840</v>
      </c>
      <c r="G56" s="40">
        <f t="shared" si="3"/>
        <v>11.636580635536326</v>
      </c>
      <c r="H56" s="26"/>
    </row>
    <row r="57" spans="1:8" ht="31.2">
      <c r="A57" s="31" t="s">
        <v>78</v>
      </c>
      <c r="B57" s="38" t="s">
        <v>79</v>
      </c>
      <c r="C57" s="41">
        <v>343500</v>
      </c>
      <c r="D57" s="41">
        <v>340500</v>
      </c>
      <c r="E57" s="41">
        <v>62400</v>
      </c>
      <c r="F57" s="41">
        <f t="shared" si="2"/>
        <v>278100</v>
      </c>
      <c r="G57" s="42">
        <f t="shared" si="3"/>
        <v>18.325991189427313</v>
      </c>
      <c r="H57" s="8"/>
    </row>
    <row r="58" spans="1:8" ht="31.2">
      <c r="A58" s="31" t="s">
        <v>80</v>
      </c>
      <c r="B58" s="38" t="s">
        <v>81</v>
      </c>
      <c r="C58" s="41">
        <v>50000</v>
      </c>
      <c r="D58" s="41">
        <v>50000</v>
      </c>
      <c r="E58" s="41">
        <v>0</v>
      </c>
      <c r="F58" s="41">
        <f t="shared" si="2"/>
        <v>50000</v>
      </c>
      <c r="G58" s="42">
        <f t="shared" si="3"/>
        <v>0</v>
      </c>
      <c r="H58" s="8"/>
    </row>
    <row r="59" spans="1:8">
      <c r="A59" s="31" t="s">
        <v>82</v>
      </c>
      <c r="B59" s="38" t="s">
        <v>83</v>
      </c>
      <c r="C59" s="41">
        <v>1500</v>
      </c>
      <c r="D59" s="41">
        <v>1500</v>
      </c>
      <c r="E59" s="41">
        <v>0</v>
      </c>
      <c r="F59" s="41">
        <f t="shared" si="2"/>
        <v>1500</v>
      </c>
      <c r="G59" s="42">
        <f t="shared" si="3"/>
        <v>0</v>
      </c>
      <c r="H59" s="8"/>
    </row>
    <row r="60" spans="1:8">
      <c r="A60" s="31" t="s">
        <v>84</v>
      </c>
      <c r="B60" s="38" t="s">
        <v>85</v>
      </c>
      <c r="C60" s="41">
        <v>144240</v>
      </c>
      <c r="D60" s="41">
        <v>144240</v>
      </c>
      <c r="E60" s="41">
        <v>0</v>
      </c>
      <c r="F60" s="41">
        <f t="shared" si="2"/>
        <v>144240</v>
      </c>
      <c r="G60" s="42">
        <f t="shared" si="3"/>
        <v>0</v>
      </c>
      <c r="H60" s="8"/>
    </row>
    <row r="61" spans="1:8" s="12" customFormat="1">
      <c r="A61" s="32" t="s">
        <v>86</v>
      </c>
      <c r="B61" s="37" t="s">
        <v>87</v>
      </c>
      <c r="C61" s="39">
        <v>4444400</v>
      </c>
      <c r="D61" s="39">
        <v>4444400</v>
      </c>
      <c r="E61" s="39">
        <v>3730400</v>
      </c>
      <c r="F61" s="39">
        <f t="shared" si="2"/>
        <v>714000</v>
      </c>
      <c r="G61" s="40">
        <f t="shared" si="3"/>
        <v>83.934839348393481</v>
      </c>
      <c r="H61" s="26"/>
    </row>
    <row r="62" spans="1:8">
      <c r="A62" s="31" t="s">
        <v>110</v>
      </c>
      <c r="B62" s="38" t="s">
        <v>111</v>
      </c>
      <c r="C62" s="41">
        <v>610400</v>
      </c>
      <c r="D62" s="41">
        <v>610400</v>
      </c>
      <c r="E62" s="41">
        <v>610400</v>
      </c>
      <c r="F62" s="41">
        <f t="shared" si="2"/>
        <v>0</v>
      </c>
      <c r="G62" s="42">
        <f t="shared" si="3"/>
        <v>100</v>
      </c>
      <c r="H62" s="8"/>
    </row>
    <row r="63" spans="1:8" ht="46.8">
      <c r="A63" s="31" t="s">
        <v>88</v>
      </c>
      <c r="B63" s="38" t="s">
        <v>89</v>
      </c>
      <c r="C63" s="41">
        <v>3834000</v>
      </c>
      <c r="D63" s="41">
        <v>3834000</v>
      </c>
      <c r="E63" s="41">
        <v>3120000</v>
      </c>
      <c r="F63" s="41">
        <f t="shared" si="2"/>
        <v>714000</v>
      </c>
      <c r="G63" s="42">
        <f t="shared" si="3"/>
        <v>81.377151799687013</v>
      </c>
      <c r="H63" s="8"/>
    </row>
    <row r="64" spans="1:8" s="12" customFormat="1">
      <c r="A64" s="54" t="s">
        <v>94</v>
      </c>
      <c r="B64" s="55"/>
      <c r="C64" s="39">
        <v>125177318</v>
      </c>
      <c r="D64" s="39">
        <v>90333003.180000007</v>
      </c>
      <c r="E64" s="39">
        <v>69896864.239999995</v>
      </c>
      <c r="F64" s="39">
        <f t="shared" si="2"/>
        <v>20436138.940000013</v>
      </c>
      <c r="G64" s="40">
        <f t="shared" si="3"/>
        <v>77.376885279371919</v>
      </c>
      <c r="H64" s="26"/>
    </row>
    <row r="65" spans="1:8">
      <c r="A65" s="48" t="s">
        <v>95</v>
      </c>
      <c r="B65" s="49"/>
      <c r="C65" s="49"/>
      <c r="D65" s="49"/>
      <c r="E65" s="49"/>
      <c r="F65" s="49"/>
      <c r="G65" s="50"/>
      <c r="H65" s="7"/>
    </row>
    <row r="66" spans="1:8" s="11" customFormat="1">
      <c r="A66" s="33" t="s">
        <v>3</v>
      </c>
      <c r="B66" s="35" t="s">
        <v>4</v>
      </c>
      <c r="C66" s="16">
        <v>2271962.48</v>
      </c>
      <c r="D66" s="16">
        <v>2271962.48</v>
      </c>
      <c r="E66" s="16">
        <v>2271962.48</v>
      </c>
      <c r="F66" s="16">
        <f>E66-D66</f>
        <v>0</v>
      </c>
      <c r="G66" s="43">
        <f>E66/D66*100</f>
        <v>100</v>
      </c>
      <c r="H66" s="29"/>
    </row>
    <row r="67" spans="1:8" s="28" customFormat="1" ht="78">
      <c r="A67" s="34" t="s">
        <v>5</v>
      </c>
      <c r="B67" s="36" t="s">
        <v>6</v>
      </c>
      <c r="C67" s="44">
        <v>2271962.48</v>
      </c>
      <c r="D67" s="44">
        <v>2271962.48</v>
      </c>
      <c r="E67" s="44">
        <v>2271962.48</v>
      </c>
      <c r="F67" s="44">
        <f t="shared" ref="F67:F73" si="4">E67-D67</f>
        <v>0</v>
      </c>
      <c r="G67" s="45">
        <f t="shared" ref="G67:G75" si="5">E67/D67*100</f>
        <v>100</v>
      </c>
      <c r="H67" s="27"/>
    </row>
    <row r="68" spans="1:8" s="11" customFormat="1">
      <c r="A68" s="33" t="s">
        <v>9</v>
      </c>
      <c r="B68" s="35" t="s">
        <v>10</v>
      </c>
      <c r="C68" s="16">
        <v>268812</v>
      </c>
      <c r="D68" s="16">
        <f>D69+D70+D71</f>
        <v>207747.5</v>
      </c>
      <c r="E68" s="16">
        <v>178247.5</v>
      </c>
      <c r="F68" s="16">
        <f>D68-E68</f>
        <v>29500</v>
      </c>
      <c r="G68" s="43">
        <f t="shared" si="5"/>
        <v>85.800069796267096</v>
      </c>
      <c r="H68" s="29"/>
    </row>
    <row r="69" spans="1:8" s="28" customFormat="1" ht="31.2">
      <c r="A69" s="34" t="s">
        <v>19</v>
      </c>
      <c r="B69" s="36" t="s">
        <v>20</v>
      </c>
      <c r="C69" s="44">
        <v>59000</v>
      </c>
      <c r="D69" s="44">
        <v>29500</v>
      </c>
      <c r="E69" s="44">
        <v>0</v>
      </c>
      <c r="F69" s="44">
        <f>D69-E69</f>
        <v>29500</v>
      </c>
      <c r="G69" s="45">
        <f t="shared" si="5"/>
        <v>0</v>
      </c>
      <c r="H69" s="27"/>
    </row>
    <row r="70" spans="1:8" s="28" customFormat="1" ht="31.2">
      <c r="A70" s="34" t="s">
        <v>21</v>
      </c>
      <c r="B70" s="36" t="s">
        <v>22</v>
      </c>
      <c r="C70" s="44">
        <v>48100</v>
      </c>
      <c r="D70" s="44">
        <v>16535.5</v>
      </c>
      <c r="E70" s="44">
        <v>16535.5</v>
      </c>
      <c r="F70" s="44">
        <f t="shared" si="4"/>
        <v>0</v>
      </c>
      <c r="G70" s="45">
        <f t="shared" si="5"/>
        <v>100</v>
      </c>
      <c r="H70" s="27"/>
    </row>
    <row r="71" spans="1:8" s="28" customFormat="1" ht="31.2">
      <c r="A71" s="34" t="s">
        <v>25</v>
      </c>
      <c r="B71" s="36" t="s">
        <v>26</v>
      </c>
      <c r="C71" s="44">
        <v>161712</v>
      </c>
      <c r="D71" s="44">
        <v>161712</v>
      </c>
      <c r="E71" s="44">
        <v>161712</v>
      </c>
      <c r="F71" s="44">
        <f t="shared" si="4"/>
        <v>0</v>
      </c>
      <c r="G71" s="45">
        <f t="shared" si="5"/>
        <v>100</v>
      </c>
      <c r="H71" s="27"/>
    </row>
    <row r="72" spans="1:8" s="11" customFormat="1">
      <c r="A72" s="33" t="s">
        <v>54</v>
      </c>
      <c r="B72" s="35" t="s">
        <v>55</v>
      </c>
      <c r="C72" s="16">
        <v>29137</v>
      </c>
      <c r="D72" s="16">
        <v>29137</v>
      </c>
      <c r="E72" s="16">
        <v>29137</v>
      </c>
      <c r="F72" s="16">
        <f t="shared" si="4"/>
        <v>0</v>
      </c>
      <c r="G72" s="43">
        <f t="shared" si="5"/>
        <v>100</v>
      </c>
      <c r="H72" s="29"/>
    </row>
    <row r="73" spans="1:8" s="28" customFormat="1">
      <c r="A73" s="34" t="s">
        <v>56</v>
      </c>
      <c r="B73" s="36" t="s">
        <v>57</v>
      </c>
      <c r="C73" s="44">
        <v>29137</v>
      </c>
      <c r="D73" s="44">
        <v>29137</v>
      </c>
      <c r="E73" s="44">
        <v>29137</v>
      </c>
      <c r="F73" s="44">
        <f t="shared" si="4"/>
        <v>0</v>
      </c>
      <c r="G73" s="45">
        <f t="shared" si="5"/>
        <v>100</v>
      </c>
      <c r="H73" s="27"/>
    </row>
    <row r="74" spans="1:8" s="12" customFormat="1">
      <c r="A74" s="54" t="s">
        <v>96</v>
      </c>
      <c r="B74" s="55"/>
      <c r="C74" s="39">
        <f>C66+C68+C72</f>
        <v>2569911.48</v>
      </c>
      <c r="D74" s="39">
        <f t="shared" ref="D74:E74" si="6">D66+D68+D72</f>
        <v>2508846.98</v>
      </c>
      <c r="E74" s="39">
        <f t="shared" si="6"/>
        <v>2479346.98</v>
      </c>
      <c r="F74" s="16">
        <f>D74-E74</f>
        <v>29500</v>
      </c>
      <c r="G74" s="43">
        <f t="shared" si="5"/>
        <v>98.824161049471414</v>
      </c>
      <c r="H74" s="26"/>
    </row>
    <row r="75" spans="1:8">
      <c r="A75" s="51" t="s">
        <v>97</v>
      </c>
      <c r="B75" s="52"/>
      <c r="C75" s="16">
        <f>C64+C74</f>
        <v>127747229.48</v>
      </c>
      <c r="D75" s="16">
        <f t="shared" ref="D75:F75" si="7">D64+D74</f>
        <v>92841850.160000011</v>
      </c>
      <c r="E75" s="16">
        <f t="shared" si="7"/>
        <v>72376211.219999999</v>
      </c>
      <c r="F75" s="16">
        <f t="shared" si="7"/>
        <v>20465638.940000013</v>
      </c>
      <c r="G75" s="43">
        <f t="shared" si="5"/>
        <v>77.956450776529834</v>
      </c>
      <c r="H75" s="11"/>
    </row>
    <row r="76" spans="1:8">
      <c r="A76" s="53" t="s">
        <v>101</v>
      </c>
      <c r="B76" s="53"/>
      <c r="C76" s="53"/>
      <c r="D76" s="53"/>
      <c r="E76" s="53"/>
      <c r="F76" s="53"/>
      <c r="G76" s="53"/>
      <c r="H76" s="11"/>
    </row>
    <row r="77" spans="1:8">
      <c r="A77" s="17"/>
      <c r="B77" s="17"/>
      <c r="C77" s="17"/>
      <c r="D77" s="17"/>
      <c r="E77" s="17"/>
      <c r="F77" s="17"/>
      <c r="G77" s="21"/>
      <c r="H77" s="11"/>
    </row>
    <row r="78" spans="1:8" ht="18">
      <c r="A78" s="18" t="s">
        <v>98</v>
      </c>
      <c r="B78" s="18"/>
      <c r="C78" s="13"/>
      <c r="D78" s="13"/>
      <c r="E78" s="13"/>
      <c r="F78" s="13"/>
      <c r="G78" s="19"/>
      <c r="H78" s="7"/>
    </row>
    <row r="79" spans="1:8" ht="18">
      <c r="A79" s="18" t="s">
        <v>93</v>
      </c>
      <c r="B79" s="18"/>
      <c r="C79" s="13"/>
      <c r="D79" s="13"/>
      <c r="E79" s="13"/>
      <c r="F79" s="47" t="s">
        <v>99</v>
      </c>
      <c r="G79" s="47"/>
      <c r="H79" s="7"/>
    </row>
  </sheetData>
  <mergeCells count="9">
    <mergeCell ref="A6:G6"/>
    <mergeCell ref="A7:G7"/>
    <mergeCell ref="F79:G79"/>
    <mergeCell ref="A65:G65"/>
    <mergeCell ref="A11:G11"/>
    <mergeCell ref="A75:B75"/>
    <mergeCell ref="A76:G76"/>
    <mergeCell ref="A64:B64"/>
    <mergeCell ref="A74:B74"/>
  </mergeCells>
  <conditionalFormatting sqref="A66:B72 A12:G64 A74 C74:G74 G75 C66:F74">
    <cfRule type="expression" dxfId="71" priority="121" stopIfTrue="1">
      <formula>#REF!=1</formula>
    </cfRule>
    <cfRule type="expression" dxfId="70" priority="122" stopIfTrue="1">
      <formula>#REF!=2</formula>
    </cfRule>
    <cfRule type="expression" dxfId="69" priority="123" stopIfTrue="1">
      <formula>#REF!=3</formula>
    </cfRule>
  </conditionalFormatting>
  <conditionalFormatting sqref="G66:G75">
    <cfRule type="expression" dxfId="68" priority="70" stopIfTrue="1">
      <formula>#REF!=1</formula>
    </cfRule>
    <cfRule type="expression" dxfId="67" priority="71" stopIfTrue="1">
      <formula>#REF!=2</formula>
    </cfRule>
    <cfRule type="expression" dxfId="66" priority="72" stopIfTrue="1">
      <formula>#REF!=3</formula>
    </cfRule>
  </conditionalFormatting>
  <conditionalFormatting sqref="A12:A64">
    <cfRule type="expression" dxfId="65" priority="49" stopIfTrue="1">
      <formula>#REF!=1</formula>
    </cfRule>
    <cfRule type="expression" dxfId="64" priority="50" stopIfTrue="1">
      <formula>#REF!=2</formula>
    </cfRule>
    <cfRule type="expression" dxfId="63" priority="51" stopIfTrue="1">
      <formula>#REF!=3</formula>
    </cfRule>
  </conditionalFormatting>
  <conditionalFormatting sqref="B12:B64">
    <cfRule type="expression" dxfId="62" priority="49" stopIfTrue="1">
      <formula>#REF!=1</formula>
    </cfRule>
    <cfRule type="expression" dxfId="61" priority="50" stopIfTrue="1">
      <formula>#REF!=2</formula>
    </cfRule>
    <cfRule type="expression" dxfId="60" priority="51" stopIfTrue="1">
      <formula>#REF!=3</formula>
    </cfRule>
  </conditionalFormatting>
  <conditionalFormatting sqref="C12:C64">
    <cfRule type="expression" dxfId="59" priority="49" stopIfTrue="1">
      <formula>#REF!=1</formula>
    </cfRule>
    <cfRule type="expression" dxfId="58" priority="50" stopIfTrue="1">
      <formula>#REF!=2</formula>
    </cfRule>
    <cfRule type="expression" dxfId="57" priority="51" stopIfTrue="1">
      <formula>#REF!=3</formula>
    </cfRule>
  </conditionalFormatting>
  <conditionalFormatting sqref="D12:D64">
    <cfRule type="expression" dxfId="56" priority="49" stopIfTrue="1">
      <formula>#REF!=1</formula>
    </cfRule>
    <cfRule type="expression" dxfId="55" priority="50" stopIfTrue="1">
      <formula>#REF!=2</formula>
    </cfRule>
    <cfRule type="expression" dxfId="54" priority="51" stopIfTrue="1">
      <formula>#REF!=3</formula>
    </cfRule>
  </conditionalFormatting>
  <conditionalFormatting sqref="E12:E64">
    <cfRule type="expression" dxfId="53" priority="49" stopIfTrue="1">
      <formula>#REF!=1</formula>
    </cfRule>
    <cfRule type="expression" dxfId="52" priority="50" stopIfTrue="1">
      <formula>#REF!=2</formula>
    </cfRule>
    <cfRule type="expression" dxfId="51" priority="51" stopIfTrue="1">
      <formula>#REF!=3</formula>
    </cfRule>
  </conditionalFormatting>
  <conditionalFormatting sqref="F12:F64">
    <cfRule type="expression" dxfId="50" priority="49" stopIfTrue="1">
      <formula>#REF!=1</formula>
    </cfRule>
    <cfRule type="expression" dxfId="49" priority="50" stopIfTrue="1">
      <formula>#REF!=2</formula>
    </cfRule>
    <cfRule type="expression" dxfId="48" priority="51" stopIfTrue="1">
      <formula>#REF!=3</formula>
    </cfRule>
  </conditionalFormatting>
  <conditionalFormatting sqref="G12:G64">
    <cfRule type="expression" dxfId="47" priority="49" stopIfTrue="1">
      <formula>#REF!=1</formula>
    </cfRule>
    <cfRule type="expression" dxfId="46" priority="50" stopIfTrue="1">
      <formula>#REF!=2</formula>
    </cfRule>
    <cfRule type="expression" dxfId="45" priority="51" stopIfTrue="1">
      <formula>#REF!=3</formula>
    </cfRule>
  </conditionalFormatting>
  <conditionalFormatting sqref="A66:A74">
    <cfRule type="expression" dxfId="44" priority="46" stopIfTrue="1">
      <formula>#REF!=1</formula>
    </cfRule>
    <cfRule type="expression" dxfId="43" priority="47" stopIfTrue="1">
      <formula>#REF!=2</formula>
    </cfRule>
    <cfRule type="expression" dxfId="42" priority="48" stopIfTrue="1">
      <formula>#REF!=3</formula>
    </cfRule>
  </conditionalFormatting>
  <conditionalFormatting sqref="B66:B73">
    <cfRule type="expression" dxfId="41" priority="43" stopIfTrue="1">
      <formula>#REF!=1</formula>
    </cfRule>
    <cfRule type="expression" dxfId="40" priority="44" stopIfTrue="1">
      <formula>#REF!=2</formula>
    </cfRule>
    <cfRule type="expression" dxfId="39" priority="45" stopIfTrue="1">
      <formula>#REF!=3</formula>
    </cfRule>
  </conditionalFormatting>
  <conditionalFormatting sqref="C66:C74 D74:G74 G75">
    <cfRule type="expression" dxfId="38" priority="40" stopIfTrue="1">
      <formula>#REF!=1</formula>
    </cfRule>
    <cfRule type="expression" dxfId="37" priority="41" stopIfTrue="1">
      <formula>#REF!=2</formula>
    </cfRule>
    <cfRule type="expression" dxfId="36" priority="42" stopIfTrue="1">
      <formula>#REF!=3</formula>
    </cfRule>
  </conditionalFormatting>
  <conditionalFormatting sqref="D66:D74">
    <cfRule type="expression" dxfId="35" priority="37" stopIfTrue="1">
      <formula>#REF!=1</formula>
    </cfRule>
    <cfRule type="expression" dxfId="34" priority="38" stopIfTrue="1">
      <formula>#REF!=2</formula>
    </cfRule>
    <cfRule type="expression" dxfId="33" priority="39" stopIfTrue="1">
      <formula>#REF!=3</formula>
    </cfRule>
  </conditionalFormatting>
  <conditionalFormatting sqref="E66:E74">
    <cfRule type="expression" dxfId="32" priority="34" stopIfTrue="1">
      <formula>#REF!=1</formula>
    </cfRule>
    <cfRule type="expression" dxfId="31" priority="35" stopIfTrue="1">
      <formula>#REF!=2</formula>
    </cfRule>
    <cfRule type="expression" dxfId="30" priority="36" stopIfTrue="1">
      <formula>#REF!=3</formula>
    </cfRule>
  </conditionalFormatting>
  <conditionalFormatting sqref="F66:F74">
    <cfRule type="expression" dxfId="29" priority="31" stopIfTrue="1">
      <formula>#REF!=1</formula>
    </cfRule>
    <cfRule type="expression" dxfId="28" priority="32" stopIfTrue="1">
      <formula>#REF!=2</formula>
    </cfRule>
    <cfRule type="expression" dxfId="27" priority="33" stopIfTrue="1">
      <formula>#REF!=3</formula>
    </cfRule>
  </conditionalFormatting>
  <conditionalFormatting sqref="G66:G75">
    <cfRule type="expression" dxfId="26" priority="28" stopIfTrue="1">
      <formula>#REF!=1</formula>
    </cfRule>
    <cfRule type="expression" dxfId="25" priority="29" stopIfTrue="1">
      <formula>#REF!=2</formula>
    </cfRule>
    <cfRule type="expression" dxfId="24" priority="30" stopIfTrue="1">
      <formula>#REF!=3</formula>
    </cfRule>
  </conditionalFormatting>
  <conditionalFormatting sqref="A74">
    <cfRule type="expression" dxfId="23" priority="25" stopIfTrue="1">
      <formula>#REF!=1</formula>
    </cfRule>
    <cfRule type="expression" dxfId="22" priority="26" stopIfTrue="1">
      <formula>#REF!=2</formula>
    </cfRule>
    <cfRule type="expression" dxfId="21" priority="27" stopIfTrue="1">
      <formula>#REF!=3</formula>
    </cfRule>
  </conditionalFormatting>
  <conditionalFormatting sqref="C74:G74 G75">
    <cfRule type="expression" dxfId="20" priority="19" stopIfTrue="1">
      <formula>#REF!=1</formula>
    </cfRule>
    <cfRule type="expression" dxfId="19" priority="20" stopIfTrue="1">
      <formula>#REF!=2</formula>
    </cfRule>
    <cfRule type="expression" dxfId="18" priority="21" stopIfTrue="1">
      <formula>#REF!=3</formula>
    </cfRule>
  </conditionalFormatting>
  <conditionalFormatting sqref="D74">
    <cfRule type="expression" dxfId="17" priority="16" stopIfTrue="1">
      <formula>#REF!=1</formula>
    </cfRule>
    <cfRule type="expression" dxfId="16" priority="17" stopIfTrue="1">
      <formula>#REF!=2</formula>
    </cfRule>
    <cfRule type="expression" dxfId="15" priority="18" stopIfTrue="1">
      <formula>#REF!=3</formula>
    </cfRule>
  </conditionalFormatting>
  <conditionalFormatting sqref="E74">
    <cfRule type="expression" dxfId="14" priority="13" stopIfTrue="1">
      <formula>#REF!=1</formula>
    </cfRule>
    <cfRule type="expression" dxfId="13" priority="14" stopIfTrue="1">
      <formula>#REF!=2</formula>
    </cfRule>
    <cfRule type="expression" dxfId="12" priority="15" stopIfTrue="1">
      <formula>#REF!=3</formula>
    </cfRule>
  </conditionalFormatting>
  <conditionalFormatting sqref="F74">
    <cfRule type="expression" dxfId="11" priority="10" stopIfTrue="1">
      <formula>#REF!=1</formula>
    </cfRule>
    <cfRule type="expression" dxfId="10" priority="11" stopIfTrue="1">
      <formula>#REF!=2</formula>
    </cfRule>
    <cfRule type="expression" dxfId="9" priority="12" stopIfTrue="1">
      <formula>#REF!=3</formula>
    </cfRule>
  </conditionalFormatting>
  <conditionalFormatting sqref="G74:G75">
    <cfRule type="expression" dxfId="8" priority="7" stopIfTrue="1">
      <formula>#REF!=1</formula>
    </cfRule>
    <cfRule type="expression" dxfId="7" priority="8" stopIfTrue="1">
      <formula>#REF!=2</formula>
    </cfRule>
    <cfRule type="expression" dxfId="6" priority="9" stopIfTrue="1">
      <formula>#REF!=3</formula>
    </cfRule>
  </conditionalFormatting>
  <conditionalFormatting sqref="D66:D73">
    <cfRule type="expression" dxfId="5" priority="4" stopIfTrue="1">
      <formula>#REF!=1</formula>
    </cfRule>
    <cfRule type="expression" dxfId="4" priority="5" stopIfTrue="1">
      <formula>#REF!=2</formula>
    </cfRule>
    <cfRule type="expression" dxfId="3" priority="6" stopIfTrue="1">
      <formula>#REF!=3</formula>
    </cfRule>
  </conditionalFormatting>
  <conditionalFormatting sqref="D66:D73">
    <cfRule type="expression" dxfId="2" priority="1" stopIfTrue="1">
      <formula>#REF!=1</formula>
    </cfRule>
    <cfRule type="expression" dxfId="1" priority="2" stopIfTrue="1">
      <formula>#REF!=2</formula>
    </cfRule>
    <cfRule type="expression" dxfId="0" priority="3" stopIfTrue="1">
      <formula>#REF!=3</formula>
    </cfRule>
  </conditionalFormatting>
  <pageMargins left="1.1811023622047245" right="0.31496062992125984" top="0.78740157480314965" bottom="0.78740157480314965" header="0.59055118110236227" footer="0"/>
  <pageSetup paperSize="9" scale="66" fitToHeight="500" orientation="portrait" r:id="rId1"/>
  <headerFooter differentFirst="1">
    <oddHeader>&amp;C&amp;"Times New Roman,обычный"&amp;14&amp;P&amp;R&amp;"Times New Roman,обычный"&amp;14Продовження додатка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Видатки</vt:lpstr>
      <vt:lpstr>Лист1</vt:lpstr>
      <vt:lpstr>Видатки!Заголовки_для_печати</vt:lpstr>
      <vt:lpstr>Видатки!Область_печати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2026-08-06T13:50:25Z</cp:lastPrinted>
  <dcterms:created xsi:type="dcterms:W3CDTF">2025-04-04T08:31:33Z</dcterms:created>
  <dcterms:modified xsi:type="dcterms:W3CDTF">2026-08-06T13:50:28Z</dcterms:modified>
</cp:coreProperties>
</file>